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xlsBook"/>
  <mc:AlternateContent xmlns:mc="http://schemas.openxmlformats.org/markup-compatibility/2006">
    <mc:Choice Requires="x15">
      <x15ac:absPath xmlns:x15ac="http://schemas.microsoft.com/office/spreadsheetml/2010/11/ac" url="C:\HP_D\Документы\ДС НИПАС\сайт\Линцова\Водоотведение\04.05.2022\"/>
    </mc:Choice>
  </mc:AlternateContent>
  <xr:revisionPtr revIDLastSave="0" documentId="8_{1F757CBF-A1D6-4D7B-A4E6-BE5D17C89639}" xr6:coauthVersionLast="36" xr6:coauthVersionMax="36" xr10:uidLastSave="{00000000-0000-0000-0000-000000000000}"/>
  <bookViews>
    <workbookView xWindow="0" yWindow="0" windowWidth="22785" windowHeight="12075" tabRatio="887" firstSheet="4" activeTab="4" xr2:uid="{00000000-000D-0000-FFFF-FFFF00000000}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state="veryHidden" r:id="rId12"/>
    <sheet name="Форма 3.12.2 | Т-ВО" sheetId="530" state="veryHidden" r:id="rId13"/>
    <sheet name="Форма 1.0.1 | Т-транс" sheetId="614" r:id="rId14"/>
    <sheet name="Форма 3.12.2 | Т-транс" sheetId="567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">'Форма 1.0.1 | Т-ВО'!$G$17</definedName>
    <definedName name="add_CS_List05_10">'Форма 1.0.1 | Т-подкл'!$G$17</definedName>
    <definedName name="add_CS_List05_9">'Форма 1.0.1 | Т-подкл(инд)'!$G$17</definedName>
    <definedName name="add_CT_1">'Форма 3.12.2 | Т-ВО'!$M$28</definedName>
    <definedName name="add_CT_10">'Форма 3.12.3 | Т-подкл'!$M$28</definedName>
    <definedName name="add_CT_9">'Форма 3.12.3 | Т-подкл(инд)'!$M$28</definedName>
    <definedName name="add_MO_1">'Форма 3.12.2 | Т-ВО'!$M$29</definedName>
    <definedName name="add_MO_10">'Форма 3.12.3 | Т-подкл'!$M$29</definedName>
    <definedName name="add_MO_9">'Форма 3.12.3 | Т-подкл(инд)'!$M$29</definedName>
    <definedName name="add_MO_List05_1">'Форма 1.0.1 | Т-ВО'!$G$14</definedName>
    <definedName name="add_MO_List05_10">'Форма 1.0.1 | Т-подкл'!$G$14</definedName>
    <definedName name="add_MO_List05_9">'Форма 1.0.1 | Т-подкл(инд)'!$G$14</definedName>
    <definedName name="add_MR_List05_1">'Форма 1.0.1 | Т-ВО'!$G$15</definedName>
    <definedName name="add_MR_List05_10">'Форма 1.0.1 | Т-подкл'!$G$15</definedName>
    <definedName name="add_MR_List05_9">'Форма 1.0.1 | Т-подкл(инд)'!$G$15</definedName>
    <definedName name="add_Rate_1">'Форма 3.12.2 | Т-ВО'!$M$30</definedName>
    <definedName name="add_Rate_10">'Форма 3.12.3 | Т-подкл'!$M$30</definedName>
    <definedName name="add_Rate_9">'Форма 3.12.3 | Т-подкл(инд)'!$M$30</definedName>
    <definedName name="add_TER_List05_1">'Форма 1.0.1 | Т-ВО'!$G$16</definedName>
    <definedName name="add_TER_List05_10">'Форма 1.0.1 | Т-подкл'!$G$16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Т-ВО'!$M$18:$W$30</definedName>
    <definedName name="checkCell_List06_1_double_date">'Форма 3.12.2 | Т-ВО'!$X$18:$X$30</definedName>
    <definedName name="checkCell_List06_1_unique_t">'Форма 3.12.2 | Т-ВО'!$M$18:$M$30</definedName>
    <definedName name="checkCell_List06_1_unique_t1">'Форма 3.12.2 | Т-ВО'!$Y$18:$Y$30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Т-транс'!$M$18:$AD$27</definedName>
    <definedName name="checkCell_List06_2_double_date">'Форма 3.12.2 | Т-транс'!$AE$18:$AE$27</definedName>
    <definedName name="checkCell_List06_2_unique_t">'Форма 3.12.2 | Т-транс'!$M$18:$M$27</definedName>
    <definedName name="checkCell_List06_2_unique_t1">'Форма 3.12.2 | Т-транс'!$AF$18:$AF$27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Т-ВО'!$F$7:$I$17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Т-транс'!$F$7:$I$13</definedName>
    <definedName name="checkCells_List05_9">'Форма 1.0.1 | Т-подкл(инд)'!$F$7:$I$17</definedName>
    <definedName name="checkCells_List14_1">'Форма 3.12.1'!$D$14:$L$32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et_union_hor!$O$45:$AC$49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et_union_hor!$AC$45:$AC$56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REESTR_MO!$A$2:$D$61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Т-ВО'!$O$18:$O$30</definedName>
    <definedName name="List06_1_MC2">'Форма 3.12.2 | Т-ВО'!$V$18:$V$30</definedName>
    <definedName name="List06_1_note">'Форма 3.12.2 | Т-ВО'!$W$18:$W$30</definedName>
    <definedName name="List06_1_Period">'Форма 3.12.2 | Т-ВО'!$O$18:$U$30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Т-транс'!$O$18:$O$27</definedName>
    <definedName name="List06_2_MC2">'Форма 3.12.2 | Т-транс'!$AC$18:$AC$27</definedName>
    <definedName name="List06_2_note">'Форма 3.12.2 | Т-транс'!$AD$18:$AD$27</definedName>
    <definedName name="List06_2_Period">'Форма 3.12.2 | Т-транс'!$O$18:$U$27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Т-ВО'!$I$18:$K$30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Т-транс'!$I$18:$K$27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Т-ВО'!$V$14:$V$30</definedName>
    <definedName name="pIns_List06_10_Period">'Форма 3.12.3 | Т-подкл'!$AK$15:$AK$30</definedName>
    <definedName name="pIns_List06_2_Period">'Форма 3.12.2 | Т-транс'!$AC$14:$AC$27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REESTR_ORG!$A$2:$J$508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8" i="567" l="1"/>
  <c r="O8" i="567"/>
  <c r="M9" i="567"/>
  <c r="O9" i="567"/>
  <c r="N17" i="567"/>
  <c r="O17" i="567" s="1"/>
  <c r="P17" i="567" s="1"/>
  <c r="Q17" i="567" s="1"/>
  <c r="R17" i="567" s="1"/>
  <c r="S17" i="567" s="1"/>
  <c r="U17" i="567" s="1"/>
  <c r="V17" i="567" s="1"/>
  <c r="W17" i="567" s="1"/>
  <c r="X17" i="567" s="1"/>
  <c r="Y17" i="567" s="1"/>
  <c r="Z17" i="567" s="1"/>
  <c r="AB17" i="567" s="1"/>
  <c r="AC17" i="567" s="1"/>
  <c r="AD17" i="567" s="1"/>
  <c r="AG23" i="567"/>
  <c r="Q24" i="567"/>
  <c r="X24" i="567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X51" i="471"/>
  <c r="L22" i="567"/>
  <c r="L21" i="567"/>
  <c r="AF22" i="567"/>
  <c r="L23" i="567"/>
  <c r="L20" i="567"/>
  <c r="L18" i="567"/>
  <c r="AE23" i="567"/>
  <c r="L19" i="567"/>
  <c r="H12" i="627" l="1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4"/>
  <c r="H9" i="614"/>
  <c r="H8" i="614"/>
  <c r="F8" i="627"/>
  <c r="F12" i="627"/>
  <c r="F11" i="627"/>
  <c r="F9" i="627"/>
  <c r="F10" i="627"/>
  <c r="F13" i="627"/>
  <c r="R14" i="601" l="1"/>
  <c r="R13" i="601"/>
  <c r="R12" i="601"/>
  <c r="P12" i="601"/>
  <c r="M14" i="601"/>
  <c r="M13" i="601"/>
  <c r="M12" i="601"/>
  <c r="H13" i="627" l="1"/>
  <c r="H13" i="622"/>
  <c r="H13" i="614"/>
  <c r="N9" i="598"/>
  <c r="N9" i="566"/>
  <c r="N8" i="566"/>
  <c r="N8" i="598"/>
  <c r="M9" i="566"/>
  <c r="M8" i="566"/>
  <c r="M9" i="598"/>
  <c r="M8" i="598"/>
  <c r="M9" i="530"/>
  <c r="M8" i="530"/>
  <c r="F8" i="610"/>
  <c r="O9" i="530"/>
  <c r="O8" i="530"/>
  <c r="F7" i="610"/>
  <c r="E8" i="610"/>
  <c r="E7" i="610"/>
  <c r="B3" i="525"/>
  <c r="F291" i="471"/>
  <c r="B2" i="525"/>
  <c r="E2" i="437"/>
  <c r="E3" i="437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AG50" i="471"/>
  <c r="Q35" i="471"/>
  <c r="Z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L32" i="471"/>
  <c r="M249" i="471"/>
  <c r="L81" i="471"/>
  <c r="L168" i="471"/>
  <c r="L65" i="471"/>
  <c r="Y136" i="471"/>
  <c r="AD97" i="471"/>
  <c r="F13" i="618"/>
  <c r="Y22" i="530"/>
  <c r="L30" i="471"/>
  <c r="L21" i="566"/>
  <c r="L167" i="471"/>
  <c r="L23" i="530"/>
  <c r="F13" i="622"/>
  <c r="Y33" i="471"/>
  <c r="Y119" i="471"/>
  <c r="L80" i="471"/>
  <c r="F294" i="471"/>
  <c r="F9" i="614"/>
  <c r="F12" i="613"/>
  <c r="L182" i="471"/>
  <c r="AE50" i="471"/>
  <c r="L181" i="471"/>
  <c r="F8" i="613"/>
  <c r="M259" i="471"/>
  <c r="F13" i="617"/>
  <c r="L45" i="471"/>
  <c r="F12" i="617"/>
  <c r="L48" i="471"/>
  <c r="F13" i="613"/>
  <c r="F292" i="471"/>
  <c r="L20" i="566"/>
  <c r="L19" i="530"/>
  <c r="L79" i="471"/>
  <c r="L183" i="471"/>
  <c r="X66" i="471"/>
  <c r="L22" i="598"/>
  <c r="L18" i="530"/>
  <c r="L49" i="471"/>
  <c r="F11" i="613"/>
  <c r="L19" i="566"/>
  <c r="L21" i="598"/>
  <c r="L22" i="530"/>
  <c r="X34" i="471"/>
  <c r="L20" i="530"/>
  <c r="AM22" i="566"/>
  <c r="F8" i="618"/>
  <c r="L63" i="471"/>
  <c r="F12" i="622"/>
  <c r="L61" i="471"/>
  <c r="Y65" i="471"/>
  <c r="F293" i="471"/>
  <c r="F11" i="622"/>
  <c r="F9" i="622"/>
  <c r="F9" i="613"/>
  <c r="F10" i="614"/>
  <c r="M254" i="471"/>
  <c r="F11" i="617"/>
  <c r="X23" i="530"/>
  <c r="F296" i="471"/>
  <c r="AC100" i="471"/>
  <c r="L78" i="471"/>
  <c r="L166" i="471"/>
  <c r="AC98" i="471"/>
  <c r="X137" i="471"/>
  <c r="L33" i="471"/>
  <c r="F9" i="617"/>
  <c r="AN169" i="471"/>
  <c r="L169" i="471"/>
  <c r="L46" i="471"/>
  <c r="F13" i="614"/>
  <c r="L22" i="566"/>
  <c r="F10" i="622"/>
  <c r="Y153" i="471"/>
  <c r="F8" i="617"/>
  <c r="F8" i="614"/>
  <c r="L184" i="471"/>
  <c r="L62" i="471"/>
  <c r="X154" i="471"/>
  <c r="L34" i="471"/>
  <c r="F12" i="614"/>
  <c r="AN22" i="598"/>
  <c r="X120" i="471"/>
  <c r="L19" i="598"/>
  <c r="L82" i="471"/>
  <c r="F12" i="618"/>
  <c r="AF49" i="471"/>
  <c r="F9" i="618"/>
  <c r="X82" i="471"/>
  <c r="L77" i="471"/>
  <c r="F11" i="618"/>
  <c r="L31" i="471"/>
  <c r="AM184" i="471"/>
  <c r="F10" i="617"/>
  <c r="F10" i="613"/>
  <c r="L21" i="530"/>
  <c r="F295" i="471"/>
  <c r="L47" i="471"/>
  <c r="L20" i="598"/>
  <c r="Y81" i="471"/>
  <c r="F10" i="618"/>
  <c r="F8" i="622"/>
  <c r="L50" i="471"/>
  <c r="L64" i="471"/>
  <c r="L29" i="471"/>
  <c r="L66" i="471"/>
  <c r="F11" i="614"/>
</calcChain>
</file>

<file path=xl/sharedStrings.xml><?xml version="1.0" encoding="utf-8"?>
<sst xmlns="http://schemas.openxmlformats.org/spreadsheetml/2006/main" count="5547" uniqueCount="2774">
  <si>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</si>
  <si>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</si>
  <si>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</si>
  <si>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</si>
  <si>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</si>
  <si>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</si>
  <si>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</si>
  <si>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</si>
  <si>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</si>
  <si>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</si>
  <si>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</si>
  <si>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</si>
  <si>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</si>
  <si>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</si>
  <si>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</si>
  <si>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</si>
  <si>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</si>
  <si>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</si>
  <si>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</si>
  <si>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</si>
  <si>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</si>
  <si>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</si>
  <si>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</si>
  <si>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</si>
  <si>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</si>
  <si>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</si>
  <si>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</si>
  <si>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</si>
  <si>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</si>
  <si>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</si>
  <si>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</si>
  <si>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</si>
  <si>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</si>
  <si>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</si>
  <si>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</si>
  <si>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</si>
  <si>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</si>
  <si>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</si>
  <si>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</si>
  <si>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</si>
  <si>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</si>
  <si>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</si>
  <si>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</si>
  <si>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</si>
  <si>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</si>
  <si>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</si>
  <si>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</si>
  <si>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</si>
  <si>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</si>
  <si>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</si>
  <si>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</si>
  <si>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</si>
  <si>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</si>
  <si>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</si>
  <si>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</si>
  <si>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</si>
  <si>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</si>
  <si>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</si>
  <si>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</si>
  <si>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</si>
  <si>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</si>
  <si>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</si>
  <si>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</si>
  <si>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</si>
  <si>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</si>
  <si>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</si>
  <si>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</si>
  <si>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</si>
  <si>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</si>
  <si>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</si>
  <si>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</si>
  <si>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</si>
  <si>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</si>
  <si>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</si>
  <si>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</si>
  <si>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</si>
  <si>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</si>
  <si>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</si>
  <si>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</si>
  <si>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</si>
  <si>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</si>
  <si>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</si>
  <si>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</si>
  <si>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</si>
  <si>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</si>
  <si>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</si>
  <si>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</si>
  <si>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</si>
  <si>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</si>
  <si>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</si>
  <si>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</si>
  <si>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</si>
  <si>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</si>
  <si>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</si>
  <si>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</si>
  <si>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</si>
  <si>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</si>
  <si>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</si>
  <si>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</si>
  <si>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</si>
  <si>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</si>
  <si>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</si>
  <si>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</si>
  <si>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</si>
  <si>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</si>
  <si>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</si>
  <si>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</si>
  <si>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</si>
  <si>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</si>
  <si>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</si>
  <si>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</si>
  <si>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</si>
  <si>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</si>
  <si>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</si>
  <si>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</si>
  <si>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</si>
  <si>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</si>
  <si>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</si>
  <si>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</si>
  <si>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</si>
  <si>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</si>
  <si>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</si>
  <si>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</si>
  <si>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</si>
  <si>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</si>
  <si>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</si>
  <si>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</si>
  <si>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</si>
  <si>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</si>
  <si>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</si>
  <si>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</si>
  <si>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</si>
  <si>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</si>
  <si>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</si>
  <si>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</si>
  <si>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</si>
  <si>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</si>
  <si>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</si>
  <si>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</si>
  <si>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</si>
  <si>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</si>
  <si>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</si>
  <si>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</si>
  <si>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</si>
  <si>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</si>
  <si>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</si>
  <si>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</si>
  <si>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</si>
  <si>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</si>
  <si>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</si>
  <si>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</si>
  <si>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</si>
  <si>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</si>
  <si>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</si>
  <si>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</si>
  <si>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</si>
  <si>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</si>
  <si>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</si>
  <si>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</si>
  <si>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</si>
  <si>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</si>
  <si>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</si>
  <si>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</si>
  <si>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</si>
  <si>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</si>
  <si>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</si>
  <si>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</si>
  <si>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</si>
  <si>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</si>
  <si>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</si>
  <si>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</si>
  <si>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</si>
  <si>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</si>
  <si>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</si>
  <si>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</si>
  <si>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</si>
  <si>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</si>
  <si>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</si>
  <si>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</si>
  <si>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</si>
  <si>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</si>
  <si>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</si>
  <si>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</si>
  <si>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</si>
  <si>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</si>
  <si>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</si>
  <si>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</si>
  <si>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</si>
  <si>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</si>
  <si>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</si>
  <si>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</si>
  <si>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</si>
  <si>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</si>
  <si>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</si>
  <si>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</si>
  <si>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</si>
  <si>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</si>
  <si>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</si>
  <si>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</si>
  <si>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</si>
  <si>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</si>
  <si>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</si>
  <si>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</si>
  <si>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</si>
  <si>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</si>
  <si>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</si>
  <si>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</si>
  <si>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</si>
  <si>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</si>
  <si>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</si>
  <si>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</si>
  <si>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</si>
  <si>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</si>
  <si>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</si>
  <si>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</si>
  <si>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</si>
  <si>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</si>
  <si>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</si>
  <si>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</si>
  <si>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</si>
  <si>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</si>
  <si>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</si>
  <si>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</si>
  <si>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</si>
  <si>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</si>
  <si>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</si>
  <si>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</si>
  <si>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</si>
  <si>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</si>
  <si>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</si>
  <si>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</si>
  <si>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</si>
  <si>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</si>
  <si>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</si>
  <si>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</si>
  <si>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</si>
  <si>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</si>
  <si>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</si>
  <si>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</si>
  <si>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</si>
  <si>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</si>
  <si>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</si>
  <si>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</si>
  <si>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</si>
  <si>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</si>
  <si>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</si>
  <si>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</si>
  <si>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</si>
  <si>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</si>
  <si>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</si>
  <si>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</si>
  <si>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</si>
  <si>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</si>
  <si>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</si>
  <si>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</si>
  <si>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</si>
  <si>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</si>
  <si>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</si>
  <si>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</si>
  <si>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</si>
  <si>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</si>
  <si>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</si>
  <si>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</si>
  <si>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</si>
  <si>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</si>
  <si>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</si>
  <si>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</si>
  <si>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</si>
  <si>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</si>
  <si>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</si>
  <si>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</si>
  <si>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</si>
  <si>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</si>
  <si>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</si>
  <si>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</si>
  <si>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</si>
  <si>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</si>
  <si>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</si>
  <si>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</si>
  <si>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</si>
  <si>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</si>
  <si>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</si>
  <si>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</si>
  <si>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</si>
  <si>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</si>
  <si>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</si>
  <si>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</si>
  <si>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</si>
  <si>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</si>
  <si>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</si>
  <si>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</si>
  <si>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</si>
  <si>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</si>
  <si>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</si>
  <si>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</si>
  <si>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</si>
  <si>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</si>
  <si>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</si>
  <si>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</si>
  <si>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</si>
  <si>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</si>
  <si>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</si>
  <si>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</si>
  <si>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</si>
  <si>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</si>
  <si>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</si>
  <si>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</si>
  <si>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</si>
  <si>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</si>
  <si>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</si>
  <si>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</si>
  <si>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</si>
  <si>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</si>
  <si>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</si>
  <si>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</si>
  <si>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</si>
  <si>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</si>
  <si>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</si>
  <si>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</si>
  <si>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</si>
  <si>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</si>
  <si>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</si>
  <si>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</si>
  <si>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</si>
  <si>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</si>
  <si>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</si>
  <si>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</si>
  <si>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</si>
  <si>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</si>
  <si>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</si>
  <si>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</si>
  <si>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</si>
  <si>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</si>
  <si>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</si>
  <si>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</si>
  <si>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</si>
  <si>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</si>
  <si>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</si>
  <si>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</si>
  <si>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</si>
  <si>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</si>
  <si>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</si>
  <si>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</si>
  <si>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</si>
  <si>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</si>
  <si>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</si>
  <si>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</si>
  <si>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</si>
  <si>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</si>
  <si>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</si>
  <si>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</si>
  <si>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</si>
  <si>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</si>
  <si>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</si>
  <si>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</si>
  <si>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</si>
  <si>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</si>
  <si>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</si>
  <si>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</si>
  <si>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</si>
  <si>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</si>
  <si>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</si>
  <si>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</si>
  <si>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</si>
  <si>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</si>
  <si>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</si>
  <si>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</si>
  <si>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</si>
  <si>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</si>
  <si>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</si>
  <si>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</si>
  <si>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</si>
  <si>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</si>
  <si>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</si>
  <si>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</si>
  <si>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</si>
  <si>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</si>
  <si>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</si>
  <si>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</si>
  <si>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</si>
  <si>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</si>
  <si>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</si>
  <si>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</si>
  <si>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</si>
  <si>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</si>
  <si>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</si>
  <si>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</si>
  <si>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</si>
  <si>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</si>
  <si>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</si>
  <si>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</si>
  <si>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</si>
  <si>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</si>
  <si>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</si>
  <si>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</si>
  <si>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</si>
  <si>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</si>
  <si>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</si>
  <si>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</si>
  <si>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</si>
  <si>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</si>
  <si>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</si>
  <si>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</si>
  <si>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</si>
  <si>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</si>
  <si>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</si>
  <si>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</si>
  <si>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</si>
  <si>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</si>
  <si>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</si>
  <si>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</si>
  <si>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</si>
  <si>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</si>
  <si>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</si>
  <si>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</si>
  <si>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</si>
  <si>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</si>
  <si>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</si>
  <si>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</si>
  <si>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</si>
  <si>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</si>
  <si>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</si>
  <si>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</si>
  <si>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</si>
  <si>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</si>
  <si>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</si>
  <si>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</si>
  <si>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</si>
  <si>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</si>
  <si>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</si>
  <si>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</si>
  <si>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</si>
  <si>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</si>
  <si>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</si>
  <si>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</si>
  <si>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</si>
  <si>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</si>
  <si>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</si>
  <si>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</si>
  <si>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</si>
  <si>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</si>
  <si>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</si>
  <si>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</si>
  <si>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</si>
  <si>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</si>
  <si>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</si>
  <si>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</si>
  <si>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</si>
  <si>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</si>
  <si>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</si>
  <si>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</si>
  <si>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</si>
  <si>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</si>
  <si>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</si>
  <si>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</si>
  <si>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</si>
  <si>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</si>
  <si>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</si>
  <si>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</si>
  <si>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</si>
  <si>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</si>
  <si>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</si>
  <si>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</si>
  <si>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</si>
  <si>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</si>
  <si>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</si>
  <si>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</si>
  <si>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</si>
  <si>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</si>
  <si>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</si>
  <si>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</si>
  <si>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</si>
  <si>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</si>
  <si>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</si>
  <si>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</si>
  <si>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</si>
  <si>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</si>
  <si>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</si>
  <si>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</si>
  <si>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</si>
  <si>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</si>
  <si>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</si>
  <si>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</si>
  <si>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</si>
  <si>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</si>
  <si>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</si>
  <si>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</si>
  <si>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</si>
  <si>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</si>
  <si>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</si>
  <si>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</si>
  <si>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</si>
  <si>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</si>
  <si>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</si>
  <si>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</si>
  <si>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</si>
  <si>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</si>
  <si>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</si>
  <si>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</si>
  <si>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</si>
  <si>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</si>
  <si>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</si>
  <si>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</si>
  <si>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</si>
  <si>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</si>
  <si>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</si>
  <si>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</si>
  <si>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</si>
  <si>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</si>
  <si>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</si>
  <si>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</si>
  <si>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</si>
  <si>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</si>
  <si>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</si>
  <si>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</si>
  <si>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</si>
  <si>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</si>
  <si>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</si>
  <si>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</si>
  <si>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</si>
  <si>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</si>
  <si>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</si>
  <si>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</si>
  <si>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</si>
  <si>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</si>
  <si>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</si>
  <si>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</si>
  <si>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</si>
  <si>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</si>
  <si>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</si>
  <si>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</si>
  <si>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</si>
  <si>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</si>
  <si>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</si>
  <si>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</si>
  <si>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</si>
  <si>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</si>
  <si>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</si>
  <si>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</si>
  <si>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</si>
  <si>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</si>
  <si>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</si>
  <si>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</si>
  <si>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</si>
  <si>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</si>
  <si>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</si>
  <si>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</si>
  <si>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</si>
  <si>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</si>
  <si>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</si>
  <si>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</si>
  <si>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</si>
  <si>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</si>
  <si>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</si>
  <si>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</si>
  <si>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</si>
  <si>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</si>
  <si>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</si>
  <si>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</si>
  <si>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</si>
  <si>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</si>
  <si>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</si>
  <si>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</si>
  <si>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</si>
  <si>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</si>
  <si>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</si>
  <si>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</si>
  <si>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</si>
  <si>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</si>
  <si>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</si>
  <si>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</si>
  <si>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</si>
  <si>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</si>
  <si>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</si>
  <si>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</si>
  <si>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</si>
  <si>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</si>
  <si>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</si>
  <si>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</si>
  <si>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</si>
  <si>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</si>
  <si>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</si>
  <si>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</si>
  <si>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</si>
  <si>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</si>
  <si>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</si>
  <si>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</si>
  <si>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</si>
  <si>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</si>
  <si>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</si>
  <si>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</si>
  <si>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</si>
  <si>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</si>
  <si>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</si>
  <si>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</si>
  <si>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</si>
  <si>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</si>
  <si>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</si>
  <si>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</si>
  <si>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</si>
  <si>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</si>
  <si>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</si>
  <si>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</si>
  <si>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</si>
  <si>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</si>
  <si>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</si>
  <si>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</si>
  <si>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</si>
  <si>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</si>
  <si>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</si>
  <si>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</si>
  <si>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</si>
  <si>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</si>
  <si>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</si>
  <si>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</si>
  <si>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</si>
  <si>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</si>
  <si>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</si>
  <si>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</si>
  <si>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</si>
  <si>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</si>
  <si>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</si>
  <si>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</si>
  <si>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</si>
  <si>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</si>
  <si>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</si>
  <si>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</si>
  <si>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</si>
  <si>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</si>
  <si>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</si>
  <si>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</si>
  <si>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</si>
  <si>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</si>
  <si>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</si>
  <si>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</si>
  <si>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</si>
  <si>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</si>
  <si>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</si>
  <si>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</si>
  <si>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</si>
  <si>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</si>
  <si>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</si>
  <si>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</si>
  <si>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</si>
  <si>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</si>
  <si>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</si>
  <si>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</si>
  <si>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</si>
  <si>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</si>
  <si>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</si>
  <si>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</si>
  <si>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</si>
  <si>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</si>
  <si>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</si>
  <si>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</si>
  <si>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</si>
  <si>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</si>
  <si>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</si>
  <si>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</si>
  <si>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</si>
  <si>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</si>
  <si>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</si>
  <si>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</si>
  <si>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</si>
  <si>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</si>
  <si>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</si>
  <si>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</si>
  <si>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</si>
  <si>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</si>
  <si>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</si>
  <si>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</si>
  <si>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</si>
  <si>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</si>
  <si>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</si>
  <si>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</si>
  <si>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</si>
  <si>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</si>
  <si>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</si>
  <si>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</si>
  <si>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</si>
  <si>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</si>
  <si>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</si>
  <si>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</si>
  <si>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</si>
  <si>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</si>
  <si>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</si>
  <si>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</si>
  <si>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</si>
  <si>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</si>
  <si>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</si>
  <si>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</si>
  <si>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</si>
  <si>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</si>
  <si>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</si>
  <si>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</si>
  <si>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</si>
  <si>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FAS.JKH.OPEN.INFO.REQUEST.VO!</t>
  </si>
  <si>
    <t>29.04.2022</t>
  </si>
  <si>
    <t>Богородский</t>
  </si>
  <si>
    <t>46751000</t>
  </si>
  <si>
    <t>Волоколамский</t>
  </si>
  <si>
    <t>46708000</t>
  </si>
  <si>
    <t>Воскресенск</t>
  </si>
  <si>
    <t>46710000</t>
  </si>
  <si>
    <t>Дмитровский</t>
  </si>
  <si>
    <t>46715000</t>
  </si>
  <si>
    <t>Зарайск</t>
  </si>
  <si>
    <t>46729000</t>
  </si>
  <si>
    <t>Истра</t>
  </si>
  <si>
    <t>46733000</t>
  </si>
  <si>
    <t>Клин</t>
  </si>
  <si>
    <t>46737000</t>
  </si>
  <si>
    <t>Коломна</t>
  </si>
  <si>
    <t>46738000</t>
  </si>
  <si>
    <t>Красногорск</t>
  </si>
  <si>
    <t>46744000</t>
  </si>
  <si>
    <t>Ленинский</t>
  </si>
  <si>
    <t>46707000</t>
  </si>
  <si>
    <t>Лотошино</t>
  </si>
  <si>
    <t>46752000</t>
  </si>
  <si>
    <t>Луховицы</t>
  </si>
  <si>
    <t>46747000</t>
  </si>
  <si>
    <t>Люберцы</t>
  </si>
  <si>
    <t>46748000</t>
  </si>
  <si>
    <t>Можайский</t>
  </si>
  <si>
    <t>46745000</t>
  </si>
  <si>
    <t>Наро-Фоминский</t>
  </si>
  <si>
    <t>46750000</t>
  </si>
  <si>
    <t>Одинцовский</t>
  </si>
  <si>
    <t>46755000</t>
  </si>
  <si>
    <t>Орехово-Зуевский</t>
  </si>
  <si>
    <t>46757000</t>
  </si>
  <si>
    <t>Павловский Посад</t>
  </si>
  <si>
    <t>46759000</t>
  </si>
  <si>
    <t>Пушкинский</t>
  </si>
  <si>
    <t>46758000</t>
  </si>
  <si>
    <t>Раменский</t>
  </si>
  <si>
    <t>46768000</t>
  </si>
  <si>
    <t>Рузский</t>
  </si>
  <si>
    <t>46766000</t>
  </si>
  <si>
    <t>Сергиево-Посадский</t>
  </si>
  <si>
    <t>46728000</t>
  </si>
  <si>
    <t>Солнечногорск</t>
  </si>
  <si>
    <t>46771000</t>
  </si>
  <si>
    <t>Ступино</t>
  </si>
  <si>
    <t>46776000</t>
  </si>
  <si>
    <t>Талдомский</t>
  </si>
  <si>
    <t>46778000</t>
  </si>
  <si>
    <t>Чехов</t>
  </si>
  <si>
    <t>46784000</t>
  </si>
  <si>
    <t>Шатура</t>
  </si>
  <si>
    <t>46786000</t>
  </si>
  <si>
    <t>Щёлково</t>
  </si>
  <si>
    <t>46788000</t>
  </si>
  <si>
    <t>городской округ Балашиха</t>
  </si>
  <si>
    <t>46704000</t>
  </si>
  <si>
    <t>городской округ Бронницы</t>
  </si>
  <si>
    <t>46705000</t>
  </si>
  <si>
    <t>городской округ Власиха</t>
  </si>
  <si>
    <t>46773000</t>
  </si>
  <si>
    <t>городской округ Восход</t>
  </si>
  <si>
    <t>46763000</t>
  </si>
  <si>
    <t>городской округ Дзержинский</t>
  </si>
  <si>
    <t>46711000</t>
  </si>
  <si>
    <t>городской округ Долгопрудный</t>
  </si>
  <si>
    <t>46716000</t>
  </si>
  <si>
    <t>городской округ Домодедово</t>
  </si>
  <si>
    <t>46709000</t>
  </si>
  <si>
    <t>городской округ Дубна</t>
  </si>
  <si>
    <t>46718000</t>
  </si>
  <si>
    <t>городской округ Егорьевск</t>
  </si>
  <si>
    <t>46722000</t>
  </si>
  <si>
    <t>городской округ Жуковский</t>
  </si>
  <si>
    <t>46725000</t>
  </si>
  <si>
    <t>городской округ Звездный городок</t>
  </si>
  <si>
    <t>46774000</t>
  </si>
  <si>
    <t>городской округ Кашира</t>
  </si>
  <si>
    <t>46735000</t>
  </si>
  <si>
    <t>городской округ Королев</t>
  </si>
  <si>
    <t>46734000</t>
  </si>
  <si>
    <t>городской округ Котельники</t>
  </si>
  <si>
    <t>46739000</t>
  </si>
  <si>
    <t>городской округ Краснознаменск</t>
  </si>
  <si>
    <t>46706000</t>
  </si>
  <si>
    <t>городской округ Лобня</t>
  </si>
  <si>
    <t>46740000</t>
  </si>
  <si>
    <t>городской округ Лосино-Петровский</t>
  </si>
  <si>
    <t>46742000</t>
  </si>
  <si>
    <t>городской округ Лыткарино</t>
  </si>
  <si>
    <t>46741000</t>
  </si>
  <si>
    <t>городской округ Молодёжный</t>
  </si>
  <si>
    <t>46761000</t>
  </si>
  <si>
    <t>городской округ Мытищи</t>
  </si>
  <si>
    <t>46746000</t>
  </si>
  <si>
    <t>городской округ Подольск</t>
  </si>
  <si>
    <t>46760000</t>
  </si>
  <si>
    <t>городской округ Протвино</t>
  </si>
  <si>
    <t>46767000</t>
  </si>
  <si>
    <t>городской округ Пущино</t>
  </si>
  <si>
    <t>46762000</t>
  </si>
  <si>
    <t>городской округ Реутов</t>
  </si>
  <si>
    <t>46764000</t>
  </si>
  <si>
    <t>городской округ Серебряные Пруды</t>
  </si>
  <si>
    <t>46772000</t>
  </si>
  <si>
    <t>городской округ Серпухов</t>
  </si>
  <si>
    <t>46770000</t>
  </si>
  <si>
    <t>городской округ Фрязино</t>
  </si>
  <si>
    <t>46780000</t>
  </si>
  <si>
    <t>городской округ Химки</t>
  </si>
  <si>
    <t>46783000</t>
  </si>
  <si>
    <t>городской округ Черноголовка</t>
  </si>
  <si>
    <t>46781000</t>
  </si>
  <si>
    <t>городской округ Шаховская</t>
  </si>
  <si>
    <t>46787000</t>
  </si>
  <si>
    <t>городской округ Электрогорск</t>
  </si>
  <si>
    <t>46791000</t>
  </si>
  <si>
    <t>городской округ Электросталь</t>
  </si>
  <si>
    <t>46790000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</si>
  <si>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</si>
  <si>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</si>
  <si>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</si>
  <si>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</si>
  <si>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</si>
  <si>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</si>
  <si>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</si>
  <si>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</si>
  <si>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</si>
  <si>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</si>
  <si>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</si>
  <si>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</si>
  <si>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</si>
  <si>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</si>
  <si>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</si>
  <si>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2596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</si>
  <si>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</si>
  <si>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</si>
  <si>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</si>
  <si>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</si>
  <si>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26548293</t>
  </si>
  <si>
    <t>"МУП "Водоканал" г. Троицк"</t>
  </si>
  <si>
    <t>5046048090</t>
  </si>
  <si>
    <t>775101001</t>
  </si>
  <si>
    <t>31390985</t>
  </si>
  <si>
    <t>АНО "Гастроэнтерологический санаторий "Монино"</t>
  </si>
  <si>
    <t>5050133157</t>
  </si>
  <si>
    <t>505001001</t>
  </si>
  <si>
    <t>07-07-2017 00:00:00</t>
  </si>
  <si>
    <t>26357851</t>
  </si>
  <si>
    <t>АО "121 АРЗ"</t>
  </si>
  <si>
    <t>5032168904</t>
  </si>
  <si>
    <t>509950001</t>
  </si>
  <si>
    <t>07-05-2007 00:00:00</t>
  </si>
  <si>
    <t>26357765</t>
  </si>
  <si>
    <t>АО "198 КЖИ"</t>
  </si>
  <si>
    <t>5028002208</t>
  </si>
  <si>
    <t>502801001</t>
  </si>
  <si>
    <t>29-10-1998 00:00:00</t>
  </si>
  <si>
    <t>26505018</t>
  </si>
  <si>
    <t>АО "22 БТРЗ"</t>
  </si>
  <si>
    <t>5031087177</t>
  </si>
  <si>
    <t>503101001</t>
  </si>
  <si>
    <t>27-08-2009 00:00:00</t>
  </si>
  <si>
    <t>30924744</t>
  </si>
  <si>
    <t>АО "АИС"</t>
  </si>
  <si>
    <t>7810858086</t>
  </si>
  <si>
    <t>781001001</t>
  </si>
  <si>
    <t>14-02-2012 00:00:00</t>
  </si>
  <si>
    <t>26357816</t>
  </si>
  <si>
    <t>АО "Агрокомплекс Горки-2"</t>
  </si>
  <si>
    <t>5032000193</t>
  </si>
  <si>
    <t>503201001</t>
  </si>
  <si>
    <t>27256344</t>
  </si>
  <si>
    <t>АО "Агрокомплекс Ногинский"</t>
  </si>
  <si>
    <t>5031069844</t>
  </si>
  <si>
    <t>08-11-2006 00:00:00</t>
  </si>
  <si>
    <t>26548015</t>
  </si>
  <si>
    <t>АО "Бецема"</t>
  </si>
  <si>
    <t>5024012580</t>
  </si>
  <si>
    <t>502401001</t>
  </si>
  <si>
    <t>22-03-1991 00:00:00</t>
  </si>
  <si>
    <t>29649705</t>
  </si>
  <si>
    <t>АО "Бронницкий ТВК"</t>
  </si>
  <si>
    <t>5002004144</t>
  </si>
  <si>
    <t>500201001</t>
  </si>
  <si>
    <t>04-08-2015 00:00:00</t>
  </si>
  <si>
    <t>26357652</t>
  </si>
  <si>
    <t>АО "ВПК "НПО машиностроения"</t>
  </si>
  <si>
    <t>5012039795</t>
  </si>
  <si>
    <t>504101001</t>
  </si>
  <si>
    <t>28-02-2007 00:00:00</t>
  </si>
  <si>
    <t>28420696</t>
  </si>
  <si>
    <t>АО "Водоканал "Павшино"</t>
  </si>
  <si>
    <t>5024139635</t>
  </si>
  <si>
    <t>15-10-2013 00:00:00</t>
  </si>
  <si>
    <t>26548305</t>
  </si>
  <si>
    <t>АО "Водоканал"</t>
  </si>
  <si>
    <t>5018134420</t>
  </si>
  <si>
    <t>501801001</t>
  </si>
  <si>
    <t>11-01-0009 00:00:00</t>
  </si>
  <si>
    <t>26548209</t>
  </si>
  <si>
    <t>5024022700</t>
  </si>
  <si>
    <t>16-11-1993 00:00:00</t>
  </si>
  <si>
    <t>26548275</t>
  </si>
  <si>
    <t>АО "Водоканал-Мытищи"</t>
  </si>
  <si>
    <t>5029088173</t>
  </si>
  <si>
    <t>502901001</t>
  </si>
  <si>
    <t>26510853</t>
  </si>
  <si>
    <t>АО "Волоколамское ПТП РЖКХ"</t>
  </si>
  <si>
    <t>5004021787</t>
  </si>
  <si>
    <t>500401001</t>
  </si>
  <si>
    <t>31-12-2008 00:00:00</t>
  </si>
  <si>
    <t>26777929</t>
  </si>
  <si>
    <t>АО "Воскресенские минеральные удобрения"</t>
  </si>
  <si>
    <t>5005000148</t>
  </si>
  <si>
    <t>500501001</t>
  </si>
  <si>
    <t>05-02-1993 00:00:00</t>
  </si>
  <si>
    <t>31033154</t>
  </si>
  <si>
    <t>АО "ГКНПЦ им.М.В.Хруничева", "КБхиммаш им. А.М. Исаева" - филиал АО "ГКНПЦ им. М.В. Хруничева"</t>
  </si>
  <si>
    <t>7730239877</t>
  </si>
  <si>
    <t>500545002</t>
  </si>
  <si>
    <t>30335229</t>
  </si>
  <si>
    <t>АО "ГУ ЖКХ"</t>
  </si>
  <si>
    <t>5116000922</t>
  </si>
  <si>
    <t>770401001</t>
  </si>
  <si>
    <t>30872564</t>
  </si>
  <si>
    <t>АО "Главное управление обустройства войск"</t>
  </si>
  <si>
    <t>23-01-2017 00:00:00</t>
  </si>
  <si>
    <t>26548389</t>
  </si>
  <si>
    <t>АО "Голицынская птицефабрика"</t>
  </si>
  <si>
    <t>5032000228</t>
  </si>
  <si>
    <t>26357634</t>
  </si>
  <si>
    <t>АО "ДМЗ" им. Н.П.Федорова"</t>
  </si>
  <si>
    <t>5010030050</t>
  </si>
  <si>
    <t>501001001</t>
  </si>
  <si>
    <t>30983740</t>
  </si>
  <si>
    <t>АО "ЖИЛСЕРВИС"</t>
  </si>
  <si>
    <t>5075369524</t>
  </si>
  <si>
    <t>507501001</t>
  </si>
  <si>
    <t>11-12-2008 00:00:00</t>
  </si>
  <si>
    <t>30998619</t>
  </si>
  <si>
    <t>АО "ЖКХ Горки-2"</t>
  </si>
  <si>
    <t>5032291802</t>
  </si>
  <si>
    <t>24-11-2017 00:00:00</t>
  </si>
  <si>
    <t>26549247</t>
  </si>
  <si>
    <t>АО "Завод ХИМРЕАКТИВКОМПЛЕКТ"</t>
  </si>
  <si>
    <t>5031024890</t>
  </si>
  <si>
    <t>17-01-1994 00:00:00</t>
  </si>
  <si>
    <t>26357819</t>
  </si>
  <si>
    <t>АО "Заречье" им.С.А.Кушнарева</t>
  </si>
  <si>
    <t>5032001366</t>
  </si>
  <si>
    <t>29-12-1993 00:00:00</t>
  </si>
  <si>
    <t>31463775</t>
  </si>
  <si>
    <t>АО "КБ Химмаш им. А.М.Исаева"</t>
  </si>
  <si>
    <t>5018202198</t>
  </si>
  <si>
    <t>01-11-2019 00:00:00</t>
  </si>
  <si>
    <t>26357862</t>
  </si>
  <si>
    <t>АО "Карболит"</t>
  </si>
  <si>
    <t>5034050168</t>
  </si>
  <si>
    <t>503401001</t>
  </si>
  <si>
    <t>07-10-1992 00:00:00</t>
  </si>
  <si>
    <t>26548291</t>
  </si>
  <si>
    <t>АО "Клинический санаторий "Валуево"</t>
  </si>
  <si>
    <t>7710013582</t>
  </si>
  <si>
    <t>26807285</t>
  </si>
  <si>
    <t>АО "Колхоз Уваровский"</t>
  </si>
  <si>
    <t>5028015648</t>
  </si>
  <si>
    <t>10-11-2002 00:00:00</t>
  </si>
  <si>
    <t>26358075</t>
  </si>
  <si>
    <t>АО "Корпорация "Тактическое ракетное вооружение"</t>
  </si>
  <si>
    <t>5099000013</t>
  </si>
  <si>
    <t>997850001</t>
  </si>
  <si>
    <t>31449892</t>
  </si>
  <si>
    <t>АО "Корпорация развития Московской области"</t>
  </si>
  <si>
    <t>5024131315</t>
  </si>
  <si>
    <t>02-10-2012 00:00:00</t>
  </si>
  <si>
    <t>26357797</t>
  </si>
  <si>
    <t>АО "ЛОК "Колонтаево"</t>
  </si>
  <si>
    <t>5031009115</t>
  </si>
  <si>
    <t>04-05-1995 00:00:00</t>
  </si>
  <si>
    <t>26548257</t>
  </si>
  <si>
    <t>АО "Лакокраска"</t>
  </si>
  <si>
    <t>5050012040</t>
  </si>
  <si>
    <t>760601001</t>
  </si>
  <si>
    <t>27-11-1992 00:00:00</t>
  </si>
  <si>
    <t>26548307</t>
  </si>
  <si>
    <t>АО "Люберецкий водоканал"</t>
  </si>
  <si>
    <t>5027130197</t>
  </si>
  <si>
    <t>502701001</t>
  </si>
  <si>
    <t>28-12-2007 00:00:00</t>
  </si>
  <si>
    <t>26358045</t>
  </si>
  <si>
    <t>АО "МАНП"</t>
  </si>
  <si>
    <t>5074002308</t>
  </si>
  <si>
    <t>26505074</t>
  </si>
  <si>
    <t>АО "МАШ"</t>
  </si>
  <si>
    <t>7712094033</t>
  </si>
  <si>
    <t>504701001</t>
  </si>
  <si>
    <t>09-07-1996 00:00:00</t>
  </si>
  <si>
    <t>31401287</t>
  </si>
  <si>
    <t>АО "МОСМЕК Недвижимость"</t>
  </si>
  <si>
    <t>5003137066</t>
  </si>
  <si>
    <t>500301001</t>
  </si>
  <si>
    <t>09-12-2019 00:00:00</t>
  </si>
  <si>
    <t>28007395</t>
  </si>
  <si>
    <t>АО "МОЭГ"</t>
  </si>
  <si>
    <t>5012070724</t>
  </si>
  <si>
    <t>501201001</t>
  </si>
  <si>
    <t>12-12-2011 00:00:00</t>
  </si>
  <si>
    <t>28073137</t>
  </si>
  <si>
    <t>АО "МСК Инжиниринг"</t>
  </si>
  <si>
    <t>5027188045</t>
  </si>
  <si>
    <t>07-08-2012 00:00:00</t>
  </si>
  <si>
    <t>26357771</t>
  </si>
  <si>
    <t>АО "Метровагонмаш"</t>
  </si>
  <si>
    <t>5029006702</t>
  </si>
  <si>
    <t>997450001</t>
  </si>
  <si>
    <t>30987408</t>
  </si>
  <si>
    <t>АО "Молодёжный"</t>
  </si>
  <si>
    <t>5030091131</t>
  </si>
  <si>
    <t>503001001</t>
  </si>
  <si>
    <t>16-05-2017 00:00:00</t>
  </si>
  <si>
    <t>26381508</t>
  </si>
  <si>
    <t>АО "Мосводоканал"</t>
  </si>
  <si>
    <t>7701984274</t>
  </si>
  <si>
    <t>770101001</t>
  </si>
  <si>
    <t>26548439</t>
  </si>
  <si>
    <t>АО "Москокс"</t>
  </si>
  <si>
    <t>5003003915</t>
  </si>
  <si>
    <t>27-08-1992 00:00:00</t>
  </si>
  <si>
    <t>26357959</t>
  </si>
  <si>
    <t>АО "НПО Стеклопластик"</t>
  </si>
  <si>
    <t>5044000039</t>
  </si>
  <si>
    <t>504401001</t>
  </si>
  <si>
    <t>30-12-1992 00:00:00</t>
  </si>
  <si>
    <t>28075993</t>
  </si>
  <si>
    <t>АО "Особые экономические зоны"</t>
  </si>
  <si>
    <t>7703591134</t>
  </si>
  <si>
    <t>27-04-2006 00:00:00</t>
  </si>
  <si>
    <t>26504765</t>
  </si>
  <si>
    <t>АО "ПРОТЭП"</t>
  </si>
  <si>
    <t>5037002934</t>
  </si>
  <si>
    <t>503701001</t>
  </si>
  <si>
    <t>02-11-2005 00:00:00</t>
  </si>
  <si>
    <t>27973009</t>
  </si>
  <si>
    <t>АО "ПТО ГХ"</t>
  </si>
  <si>
    <t>5010045296</t>
  </si>
  <si>
    <t>01-10-2012 00:00:00</t>
  </si>
  <si>
    <t>26357844</t>
  </si>
  <si>
    <t>АО "Парк-отель "Ершово"</t>
  </si>
  <si>
    <t>5032053886</t>
  </si>
  <si>
    <t>08-07-1999 00:00:00</t>
  </si>
  <si>
    <t>26548213</t>
  </si>
  <si>
    <t>АО "Промышленный парк Одинцово-1"</t>
  </si>
  <si>
    <t>5032099545</t>
  </si>
  <si>
    <t>27-01-2004 00:00:00</t>
  </si>
  <si>
    <t>26513524</t>
  </si>
  <si>
    <t>АО "Раменская теплосеть"</t>
  </si>
  <si>
    <t>5040109331</t>
  </si>
  <si>
    <t>504001001</t>
  </si>
  <si>
    <t>29-07-2011 00:00:00</t>
  </si>
  <si>
    <t>26802233</t>
  </si>
  <si>
    <t>АО "Раменский Водоканал"</t>
  </si>
  <si>
    <t>5040109194</t>
  </si>
  <si>
    <t>28-07-2011 00:00:00</t>
  </si>
  <si>
    <t>26357894</t>
  </si>
  <si>
    <t>АО "Санаторий Зеленый городок"</t>
  </si>
  <si>
    <t>5038004010</t>
  </si>
  <si>
    <t>503801001</t>
  </si>
  <si>
    <t>21-07-2015 00:00:00</t>
  </si>
  <si>
    <t>26510967</t>
  </si>
  <si>
    <t>АО "Санаторий Истра"</t>
  </si>
  <si>
    <t>5017003947</t>
  </si>
  <si>
    <t>501701001</t>
  </si>
  <si>
    <t>09-08-2002 00:00:00</t>
  </si>
  <si>
    <t>26357821</t>
  </si>
  <si>
    <t>АО "Стройполимер"</t>
  </si>
  <si>
    <t>5032010000</t>
  </si>
  <si>
    <t>20-07-2021 00:00:00</t>
  </si>
  <si>
    <t>26357977</t>
  </si>
  <si>
    <t>АО "Ступинская металлургичекая компания"</t>
  </si>
  <si>
    <t>5045023416</t>
  </si>
  <si>
    <t>504501001</t>
  </si>
  <si>
    <t>26548387</t>
  </si>
  <si>
    <t>АО "Тонкосуконная фабрика имени Свердлова"</t>
  </si>
  <si>
    <t>5050021608</t>
  </si>
  <si>
    <t>21-03-2003 00:00:00</t>
  </si>
  <si>
    <t>30838869</t>
  </si>
  <si>
    <t>АО "Трансагроэкспорт"</t>
  </si>
  <si>
    <t>7723343348</t>
  </si>
  <si>
    <t>18-08-2003 00:00:00</t>
  </si>
  <si>
    <t>26357980</t>
  </si>
  <si>
    <t>АО "Троицкая камвольная фабрика"</t>
  </si>
  <si>
    <t>5046005770</t>
  </si>
  <si>
    <t>682901001</t>
  </si>
  <si>
    <t>28506272</t>
  </si>
  <si>
    <t>АО "ФПЛК"</t>
  </si>
  <si>
    <t>5024070944</t>
  </si>
  <si>
    <t>20-04-2005 00:00:00</t>
  </si>
  <si>
    <t>31519514</t>
  </si>
  <si>
    <t>АО "ЦНИИмаш"</t>
  </si>
  <si>
    <t>5018200994</t>
  </si>
  <si>
    <t>01-08-2019 00:00:00</t>
  </si>
  <si>
    <t>26357664</t>
  </si>
  <si>
    <t>АО "ЦНИП СДМ"</t>
  </si>
  <si>
    <t>5016000132</t>
  </si>
  <si>
    <t>501601001</t>
  </si>
  <si>
    <t>08-06-1994 00:00:00</t>
  </si>
  <si>
    <t>26808940</t>
  </si>
  <si>
    <t>АО "Щербинский завод электроплавленных огнеупоров"</t>
  </si>
  <si>
    <t>5051000030</t>
  </si>
  <si>
    <t>26814724</t>
  </si>
  <si>
    <t>АО "ЭКК"</t>
  </si>
  <si>
    <t>5024113605</t>
  </si>
  <si>
    <t>20-07-2010 00:00:00</t>
  </si>
  <si>
    <t>31024736</t>
  </si>
  <si>
    <t>АО "ЮИТ КантриСтрой"</t>
  </si>
  <si>
    <t>5027257267</t>
  </si>
  <si>
    <t>16-10-2017 00:00:00</t>
  </si>
  <si>
    <t>28436067</t>
  </si>
  <si>
    <t>АО "ЮЛИЯ"</t>
  </si>
  <si>
    <t>7733770067</t>
  </si>
  <si>
    <t>773301001</t>
  </si>
  <si>
    <t>31280306</t>
  </si>
  <si>
    <t>АО «ВЕЛЕДНИКОВО»</t>
  </si>
  <si>
    <t>5017115344</t>
  </si>
  <si>
    <t>26504912</t>
  </si>
  <si>
    <t>АО «ЛИИ им. М.М.Громова»</t>
  </si>
  <si>
    <t>5040114973</t>
  </si>
  <si>
    <t>24-04-2012 00:00:00</t>
  </si>
  <si>
    <t>31541446</t>
  </si>
  <si>
    <t>АО «НИИ НПО «ЛУЧ»</t>
  </si>
  <si>
    <t>5074070474</t>
  </si>
  <si>
    <t>507401001</t>
  </si>
  <si>
    <t>26-07-2021 00:00:00</t>
  </si>
  <si>
    <t>31041690</t>
  </si>
  <si>
    <t>АО «ОЭЗ ТВТ «Дубна»</t>
  </si>
  <si>
    <t>5010034054</t>
  </si>
  <si>
    <t>28-11-2006 00:00:00</t>
  </si>
  <si>
    <t>26357842</t>
  </si>
  <si>
    <t>АО «Одинцовская теплосеть»</t>
  </si>
  <si>
    <t>5032199740</t>
  </si>
  <si>
    <t>26-12-2008 00:00:00</t>
  </si>
  <si>
    <t>26505020</t>
  </si>
  <si>
    <t>АО «ЭУК Подмосковье-Сервис»</t>
  </si>
  <si>
    <t>5032047850</t>
  </si>
  <si>
    <t>26409912</t>
  </si>
  <si>
    <t>Академия ГПС МЧС России</t>
  </si>
  <si>
    <t>7717035419</t>
  </si>
  <si>
    <t>771701001</t>
  </si>
  <si>
    <t>26-06-2013 00:00:00</t>
  </si>
  <si>
    <t>31347314</t>
  </si>
  <si>
    <t>Банк России</t>
  </si>
  <si>
    <t>7702235133</t>
  </si>
  <si>
    <t>770201001</t>
  </si>
  <si>
    <t>02-12-1990 00:00:00</t>
  </si>
  <si>
    <t>26361060</t>
  </si>
  <si>
    <t>Богородский филиал АО "НПО "Прибор"</t>
  </si>
  <si>
    <t>7726700943</t>
  </si>
  <si>
    <t>503143001</t>
  </si>
  <si>
    <t>12-07-2012 00:00:00</t>
  </si>
  <si>
    <t>26803940</t>
  </si>
  <si>
    <t>Войсковая часть 35690</t>
  </si>
  <si>
    <t>7702232171</t>
  </si>
  <si>
    <t>500102001</t>
  </si>
  <si>
    <t>26548122</t>
  </si>
  <si>
    <t>ГАСУСО МО "Черкизовский психоневрологический интернат"</t>
  </si>
  <si>
    <t>5070000719</t>
  </si>
  <si>
    <t>502201001</t>
  </si>
  <si>
    <t>01-09-1994 00:00:00</t>
  </si>
  <si>
    <t>30355814</t>
  </si>
  <si>
    <t>ГБПОУ МО "Коломенский аграрный колледж"</t>
  </si>
  <si>
    <t>5022021620</t>
  </si>
  <si>
    <t>05-08-2002 00:00:00</t>
  </si>
  <si>
    <t>28799285</t>
  </si>
  <si>
    <t>ГБПОУ МО "ШЭТ"</t>
  </si>
  <si>
    <t>5049003675</t>
  </si>
  <si>
    <t>504901001</t>
  </si>
  <si>
    <t>17-05-2012 00:00:00</t>
  </si>
  <si>
    <t>26513744</t>
  </si>
  <si>
    <t>ГБСУ СОМО "ЕПНИ"</t>
  </si>
  <si>
    <t>5011006941</t>
  </si>
  <si>
    <t>501101001</t>
  </si>
  <si>
    <t>21-12-1999 00:00:00</t>
  </si>
  <si>
    <t>26808476</t>
  </si>
  <si>
    <t>ГБСУСО МО "Антроповский психоневрологический интернат"</t>
  </si>
  <si>
    <t>5048051186</t>
  </si>
  <si>
    <t>504801001</t>
  </si>
  <si>
    <t>22-06-1994 00:00:00</t>
  </si>
  <si>
    <t>26511483</t>
  </si>
  <si>
    <t>ГБУ "Пансионат для инвалидов по зрению"</t>
  </si>
  <si>
    <t>5045032690</t>
  </si>
  <si>
    <t>29-06-2004 00:00:00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</si>
  <si>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</si>
  <si>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</si>
  <si>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</si>
  <si>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28257178</t>
  </si>
  <si>
    <t>ГБУ СОЦ "ТЕРРИТОРИЯ ВОЗМОЖНОСТЕЙ"</t>
  </si>
  <si>
    <t>5017035138</t>
  </si>
  <si>
    <t>04-09-1997 00:00:00</t>
  </si>
  <si>
    <t>26548148</t>
  </si>
  <si>
    <t>ГБУ Социальный дом "Данки"</t>
  </si>
  <si>
    <t>5077000796</t>
  </si>
  <si>
    <t>507701001</t>
  </si>
  <si>
    <t>07-09-1999 00:00:00</t>
  </si>
  <si>
    <t>26548347</t>
  </si>
  <si>
    <t>ГБУ Социальный дом "Луговой"</t>
  </si>
  <si>
    <t>5007008047</t>
  </si>
  <si>
    <t>500701001</t>
  </si>
  <si>
    <t>26784943</t>
  </si>
  <si>
    <t>ГБУ Социальный дом «Ступино»</t>
  </si>
  <si>
    <t>5045015550</t>
  </si>
  <si>
    <t>22-01-2001 00:00:00</t>
  </si>
  <si>
    <t>26357625</t>
  </si>
  <si>
    <t>ГБУ Социальный дом им. О.В. Кербикова</t>
  </si>
  <si>
    <t>5009014328</t>
  </si>
  <si>
    <t>500901001</t>
  </si>
  <si>
    <t>13-03-1995 00:00:00</t>
  </si>
  <si>
    <t>26647766</t>
  </si>
  <si>
    <t>ГБУ ЦРИ "Красная Пахра"</t>
  </si>
  <si>
    <t>5046021524</t>
  </si>
  <si>
    <t>26357724</t>
  </si>
  <si>
    <t>ГБУЗ "МГОБ №62 ДЗМ"</t>
  </si>
  <si>
    <t>5024001482</t>
  </si>
  <si>
    <t>26357990</t>
  </si>
  <si>
    <t>ГБУЗ "ПБ № 5 ДЗМ"</t>
  </si>
  <si>
    <t>5048050866</t>
  </si>
  <si>
    <t>04-04-1994 00:00:00</t>
  </si>
  <si>
    <t>31390700</t>
  </si>
  <si>
    <t>ГБУЗ МО "МОКПТД" Клиника №1</t>
  </si>
  <si>
    <t>7715186733</t>
  </si>
  <si>
    <t>26548401</t>
  </si>
  <si>
    <t>ГБУЗ МО "ПБ № 12"</t>
  </si>
  <si>
    <t>5071001391</t>
  </si>
  <si>
    <t>507101001</t>
  </si>
  <si>
    <t>15-03-1994 00:00:00</t>
  </si>
  <si>
    <t>28059175</t>
  </si>
  <si>
    <t>ГБУЗ МО «Санаторий Пушкино»</t>
  </si>
  <si>
    <t>5038005670</t>
  </si>
  <si>
    <t>13-05-1994 00:00:00</t>
  </si>
  <si>
    <t>28977988</t>
  </si>
  <si>
    <t>ГБУЗ ТКБ № 3 ДЗМ</t>
  </si>
  <si>
    <t>7733054120</t>
  </si>
  <si>
    <t>15-05-2005 00:00:00</t>
  </si>
  <si>
    <t>26357963</t>
  </si>
  <si>
    <t>ГБУЗ Туберкулезная больница имени А.Е. Рабухина ДЗМ</t>
  </si>
  <si>
    <t>5044015638</t>
  </si>
  <si>
    <t>26548069</t>
  </si>
  <si>
    <t>ГУП  "Медицинский центр"</t>
  </si>
  <si>
    <t>7729071411</t>
  </si>
  <si>
    <t>772501001</t>
  </si>
  <si>
    <t>26796753</t>
  </si>
  <si>
    <t>ГУП МО "КС МО"</t>
  </si>
  <si>
    <t>5034065171</t>
  </si>
  <si>
    <t>23-12-1994 00:00:00</t>
  </si>
  <si>
    <t>26357869</t>
  </si>
  <si>
    <t>ГУП МО "Энергетик</t>
  </si>
  <si>
    <t>5035019481</t>
  </si>
  <si>
    <t>503501001</t>
  </si>
  <si>
    <t>25-05-2018 00:00:00</t>
  </si>
  <si>
    <t>26357746</t>
  </si>
  <si>
    <t>ДМУП "ЭКПО"</t>
  </si>
  <si>
    <t>5027033059</t>
  </si>
  <si>
    <t>14-04-1995 00:00:00</t>
  </si>
  <si>
    <t>28975181</t>
  </si>
  <si>
    <t>ДНП "Зеленые холмы"</t>
  </si>
  <si>
    <t>5024120627</t>
  </si>
  <si>
    <t>04-05-2011 00:00:00</t>
  </si>
  <si>
    <t>28493071</t>
  </si>
  <si>
    <t>ДНП "Новый посёлок"</t>
  </si>
  <si>
    <t>5044017402</t>
  </si>
  <si>
    <t>26548353</t>
  </si>
  <si>
    <t>ЖСПК "Вешки-95"</t>
  </si>
  <si>
    <t>5029036979</t>
  </si>
  <si>
    <t>26548053</t>
  </si>
  <si>
    <t>ЗАО "АКВАСТОК"</t>
  </si>
  <si>
    <t>5005041232</t>
  </si>
  <si>
    <t>04-07-2005 00:00:00</t>
  </si>
  <si>
    <t>26772758</t>
  </si>
  <si>
    <t>ЗАО "Водоканал"</t>
  </si>
  <si>
    <t>5020051845</t>
  </si>
  <si>
    <t>502001001</t>
  </si>
  <si>
    <t>27-09-2007 00:00:00</t>
  </si>
  <si>
    <t>26358037</t>
  </si>
  <si>
    <t>ЗАО "ГОРАК"</t>
  </si>
  <si>
    <t>5072701075</t>
  </si>
  <si>
    <t>507201001</t>
  </si>
  <si>
    <t>26357944</t>
  </si>
  <si>
    <t>ЗАО "ЗОЗП"</t>
  </si>
  <si>
    <t>5042015689</t>
  </si>
  <si>
    <t>504201001</t>
  </si>
  <si>
    <t>17-10-2002 00:00:00</t>
  </si>
  <si>
    <t>26549209</t>
  </si>
  <si>
    <t>ЗАО "КСПЗ"</t>
  </si>
  <si>
    <t>5021011845</t>
  </si>
  <si>
    <t>401801001</t>
  </si>
  <si>
    <t>26548146</t>
  </si>
  <si>
    <t>ЗАО "Краснополянская птицефабрика"</t>
  </si>
  <si>
    <t>5029014809</t>
  </si>
  <si>
    <t>26785033</t>
  </si>
  <si>
    <t>ЗАО "Леонтьево"</t>
  </si>
  <si>
    <t>5045001966</t>
  </si>
  <si>
    <t>26567391</t>
  </si>
  <si>
    <t>ЗАО "МАСШТАБ-Сервис"</t>
  </si>
  <si>
    <t>5003003136</t>
  </si>
  <si>
    <t>27554202</t>
  </si>
  <si>
    <t>ЗАО "Новая усадьба"</t>
  </si>
  <si>
    <t>7728587940</t>
  </si>
  <si>
    <t>26357817</t>
  </si>
  <si>
    <t>ЗАО "Петелинская птицефабрика"</t>
  </si>
  <si>
    <t>5032000235</t>
  </si>
  <si>
    <t>10-02-1999 00:00:00</t>
  </si>
  <si>
    <t>26548177</t>
  </si>
  <si>
    <t>ЗАО "Совхоз имени Ленина"</t>
  </si>
  <si>
    <t>5003009032</t>
  </si>
  <si>
    <t>26357791</t>
  </si>
  <si>
    <t>ЗАО "ТФ "Купавна"</t>
  </si>
  <si>
    <t>5031005093</t>
  </si>
  <si>
    <t>26548120</t>
  </si>
  <si>
    <t>ЗАО "Туристский комплекс Клязьминское водохранилище"</t>
  </si>
  <si>
    <t>5029026466</t>
  </si>
  <si>
    <t>26808485</t>
  </si>
  <si>
    <t>ЗАО "ЧЕХОВСКИЙ МЕБЕЛЬНЫЙ КОМБИНАТ"</t>
  </si>
  <si>
    <t>5048080525</t>
  </si>
  <si>
    <t>27-08-2002 00:00:00</t>
  </si>
  <si>
    <t>31189313</t>
  </si>
  <si>
    <t>ЗАО "ЭКА Транс"</t>
  </si>
  <si>
    <t>7719632202</t>
  </si>
  <si>
    <t>771901001</t>
  </si>
  <si>
    <t>03-05-2007 00:00:00</t>
  </si>
  <si>
    <t>26358014</t>
  </si>
  <si>
    <t>ЗАО "ЭКОАЭРОСТАЛКЕР"</t>
  </si>
  <si>
    <t>5050026067</t>
  </si>
  <si>
    <t>28-09-1998 00:00:00</t>
  </si>
  <si>
    <t>26777931</t>
  </si>
  <si>
    <t>ЗАО «ВЗЖБИ»</t>
  </si>
  <si>
    <t>5005000250</t>
  </si>
  <si>
    <t>26650381</t>
  </si>
  <si>
    <t>ЗАО ПХ "Чулковское"</t>
  </si>
  <si>
    <t>5040004160</t>
  </si>
  <si>
    <t>28891397</t>
  </si>
  <si>
    <t>КОО "МИЛЛГРИН ЛИМИТЕД"</t>
  </si>
  <si>
    <t>9909326221</t>
  </si>
  <si>
    <t>502451001</t>
  </si>
  <si>
    <t>26649472</t>
  </si>
  <si>
    <t>ЛПУ санаторий "Озеры"</t>
  </si>
  <si>
    <t>5033002210</t>
  </si>
  <si>
    <t>503301001</t>
  </si>
  <si>
    <t>05-08-1992 00:00:00</t>
  </si>
  <si>
    <t>26357907</t>
  </si>
  <si>
    <t>Лечебно-профилактическое учреждение "Санаторий "Правда"</t>
  </si>
  <si>
    <t>5038036051</t>
  </si>
  <si>
    <t>31497273</t>
  </si>
  <si>
    <t>МБУ "Одинцовское городское хозяйство"</t>
  </si>
  <si>
    <t>5032229579</t>
  </si>
  <si>
    <t>14-10-2010 00:00:00</t>
  </si>
  <si>
    <t>30358385</t>
  </si>
  <si>
    <t>МКП "ИКЖКХ"</t>
  </si>
  <si>
    <t>5044046731</t>
  </si>
  <si>
    <t>02-02-2005 00:00:00</t>
  </si>
  <si>
    <t>31574129</t>
  </si>
  <si>
    <t>МКУ "РамГидроСервис"</t>
  </si>
  <si>
    <t>5040170720</t>
  </si>
  <si>
    <t>22-12-2020 00:00:00</t>
  </si>
  <si>
    <t>26548421</t>
  </si>
  <si>
    <t>МП "Водоканал"</t>
  </si>
  <si>
    <t>5026000090</t>
  </si>
  <si>
    <t>502601001</t>
  </si>
  <si>
    <t>01-10-1992 00:00:00</t>
  </si>
  <si>
    <t>26357992</t>
  </si>
  <si>
    <t>МП "ЖКХ " Чеховского района</t>
  </si>
  <si>
    <t>5048052077</t>
  </si>
  <si>
    <t>21-06-1996 00:00:00</t>
  </si>
  <si>
    <t>31454488</t>
  </si>
  <si>
    <t>МП "ИНЖТЕХСЕРВИС"</t>
  </si>
  <si>
    <t>5013001748</t>
  </si>
  <si>
    <t>01-10-2020 00:00:00</t>
  </si>
  <si>
    <t>28044250</t>
  </si>
  <si>
    <t>МП "ЛП КТВС"</t>
  </si>
  <si>
    <t>5050097808</t>
  </si>
  <si>
    <t>06-06-2012 00:00:00</t>
  </si>
  <si>
    <t>28054885</t>
  </si>
  <si>
    <t>МП "Лотошинское ЖКХ"</t>
  </si>
  <si>
    <t>5071005886</t>
  </si>
  <si>
    <t>30809550</t>
  </si>
  <si>
    <t>МП "РЭУ"</t>
  </si>
  <si>
    <t>5022556658</t>
  </si>
  <si>
    <t>20-11-2009 00:00:00</t>
  </si>
  <si>
    <t>27709982</t>
  </si>
  <si>
    <t>МП ГПМ "МИК"</t>
  </si>
  <si>
    <t>5050092408</t>
  </si>
  <si>
    <t>02-05-2012 00:00:00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</si>
  <si>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</si>
  <si>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</si>
  <si>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</si>
  <si>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</si>
  <si>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</si>
  <si>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</si>
  <si>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</si>
  <si>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06-02-1995 00:00:00</t>
  </si>
  <si>
    <t>26357640</t>
  </si>
  <si>
    <t>МУП "Азимут"</t>
  </si>
  <si>
    <t>5011018009</t>
  </si>
  <si>
    <t>30-03-1999 00:00:00</t>
  </si>
  <si>
    <t>26548083</t>
  </si>
  <si>
    <t>МУП "БКС"</t>
  </si>
  <si>
    <t>5012091227</t>
  </si>
  <si>
    <t>18-02-2016 00:00:00</t>
  </si>
  <si>
    <t>26508619</t>
  </si>
  <si>
    <t>МУП "Белоозерское ЖКХ"</t>
  </si>
  <si>
    <t>5005038631</t>
  </si>
  <si>
    <t>19-05-2004 00:00:00</t>
  </si>
  <si>
    <t>26647127</t>
  </si>
  <si>
    <t>МУП "Благоустройство и развитие" городского округа Власиха</t>
  </si>
  <si>
    <t>5032223658</t>
  </si>
  <si>
    <t>02-06-2010 00:00:00</t>
  </si>
  <si>
    <t>26548211</t>
  </si>
  <si>
    <t>МУП "Большие Вязёмы"</t>
  </si>
  <si>
    <t>5032199148</t>
  </si>
  <si>
    <t>26514988</t>
  </si>
  <si>
    <t>МУП "ВИДНОВСКОЕ ПТО ГХ"</t>
  </si>
  <si>
    <t>5003002816</t>
  </si>
  <si>
    <t>18-04-2017 00:00:00</t>
  </si>
  <si>
    <t>26354067</t>
  </si>
  <si>
    <t>МУП "ВОДОКАНАЛ"</t>
  </si>
  <si>
    <t>5034028109</t>
  </si>
  <si>
    <t>13-09-2018 00:00:00</t>
  </si>
  <si>
    <t>26548249</t>
  </si>
  <si>
    <t>МУП "Водоканал Наро-Фоминского городского округа"</t>
  </si>
  <si>
    <t>5030015500</t>
  </si>
  <si>
    <t>30359822</t>
  </si>
  <si>
    <t>МУП "Водоканал"</t>
  </si>
  <si>
    <t>5019025953</t>
  </si>
  <si>
    <t>501901001</t>
  </si>
  <si>
    <t>04-08-2014 00:00:00</t>
  </si>
  <si>
    <t>26548269</t>
  </si>
  <si>
    <t>5021012542</t>
  </si>
  <si>
    <t>502101001</t>
  </si>
  <si>
    <t>26548357</t>
  </si>
  <si>
    <t>5042002584</t>
  </si>
  <si>
    <t>25-08-1992 00:00:00</t>
  </si>
  <si>
    <t>26548427</t>
  </si>
  <si>
    <t>5052009050</t>
  </si>
  <si>
    <t>505201001</t>
  </si>
  <si>
    <t>26548317</t>
  </si>
  <si>
    <t>МУП "Водоканал" г. Подольска</t>
  </si>
  <si>
    <t>5036029468</t>
  </si>
  <si>
    <t>503601001</t>
  </si>
  <si>
    <t>26548215</t>
  </si>
  <si>
    <t>МУП "Водоканал-Сервис"</t>
  </si>
  <si>
    <t>5043019742</t>
  </si>
  <si>
    <t>504301001</t>
  </si>
  <si>
    <t>27-09-2000 00:00:00</t>
  </si>
  <si>
    <t>30358464</t>
  </si>
  <si>
    <t>МУП "Восход-Сервис"</t>
  </si>
  <si>
    <t>5017106011</t>
  </si>
  <si>
    <t>17-04-2015 00:00:00</t>
  </si>
  <si>
    <t>26548075</t>
  </si>
  <si>
    <t>МУП "Домодедовский водоканал"</t>
  </si>
  <si>
    <t>5009034660</t>
  </si>
  <si>
    <t>27-03-2002 00:00:00</t>
  </si>
  <si>
    <t>26357658</t>
  </si>
  <si>
    <t>МУП "ЕСКХ Зарайского района"</t>
  </si>
  <si>
    <t>5014008866</t>
  </si>
  <si>
    <t>501401001</t>
  </si>
  <si>
    <t>05-06-2003 00:00:00</t>
  </si>
  <si>
    <t>28506241</t>
  </si>
  <si>
    <t>МУП "ЖКХ Назарьево"</t>
  </si>
  <si>
    <t>5032272535</t>
  </si>
  <si>
    <t>11-11-2013 00:00:00</t>
  </si>
  <si>
    <t>26357784</t>
  </si>
  <si>
    <t>МУП "Жилкомбытстрой-Молодежный"</t>
  </si>
  <si>
    <t>5030041170</t>
  </si>
  <si>
    <t>13-06-2002 00:00:00</t>
  </si>
  <si>
    <t>26357618</t>
  </si>
  <si>
    <t>МУП "Инженерные сети г.Долгопрудного"</t>
  </si>
  <si>
    <t>5008032317</t>
  </si>
  <si>
    <t>500801001</t>
  </si>
  <si>
    <t>11-12-2001 00:00:00</t>
  </si>
  <si>
    <t>31341881</t>
  </si>
  <si>
    <t>МУП "Истринская теплосеть"</t>
  </si>
  <si>
    <t>5017046933</t>
  </si>
  <si>
    <t>26-07-2002 00:00:00</t>
  </si>
  <si>
    <t>26548379</t>
  </si>
  <si>
    <t>МУП "Истринский Водоканал"</t>
  </si>
  <si>
    <t>5017046926</t>
  </si>
  <si>
    <t>28275063</t>
  </si>
  <si>
    <t>МУП "ККК"</t>
  </si>
  <si>
    <t>5042128611</t>
  </si>
  <si>
    <t>27-06-2013 00:00:00</t>
  </si>
  <si>
    <t>28823091</t>
  </si>
  <si>
    <t>МУП "Климовский водоканал"</t>
  </si>
  <si>
    <t>5074050830</t>
  </si>
  <si>
    <t>08-07-2014 00:00:00</t>
  </si>
  <si>
    <t>28270279</t>
  </si>
  <si>
    <t>МУП "КомСервис"</t>
  </si>
  <si>
    <t>5042128403</t>
  </si>
  <si>
    <t>04-06-2013 00:00:00</t>
  </si>
  <si>
    <t>30834016</t>
  </si>
  <si>
    <t>МУП "Леонтьевское ЖКХ"</t>
  </si>
  <si>
    <t>5045055577</t>
  </si>
  <si>
    <t>22-04-2014 00:00:00</t>
  </si>
  <si>
    <t>26548323</t>
  </si>
  <si>
    <t>МУП "Лесной"</t>
  </si>
  <si>
    <t>5038070260</t>
  </si>
  <si>
    <t>27-07-2009 00:00:00</t>
  </si>
  <si>
    <t>30402024</t>
  </si>
  <si>
    <t>МУП "НИС"</t>
  </si>
  <si>
    <t>5024160570</t>
  </si>
  <si>
    <t>11-12-2015 00:00:00</t>
  </si>
  <si>
    <t>31029554</t>
  </si>
  <si>
    <t>МУП "Некрасовский водоканал"</t>
  </si>
  <si>
    <t>5007091951</t>
  </si>
  <si>
    <t>13-11-2014 00:00:00</t>
  </si>
  <si>
    <t>26818252</t>
  </si>
  <si>
    <t>МУП "ПТК"</t>
  </si>
  <si>
    <t>5019022504</t>
  </si>
  <si>
    <t>27-05-2010 00:00:00</t>
  </si>
  <si>
    <t>26645400</t>
  </si>
  <si>
    <t>МУП "ПТО ЖКХ"</t>
  </si>
  <si>
    <t>5045003106</t>
  </si>
  <si>
    <t>03-11-1998 00:00:00</t>
  </si>
  <si>
    <t>26504820</t>
  </si>
  <si>
    <t>МУП "ПТП ГХ", городской округ Электросталь</t>
  </si>
  <si>
    <t>5053006284</t>
  </si>
  <si>
    <t>505301001</t>
  </si>
  <si>
    <t>26548223</t>
  </si>
  <si>
    <t>МУП "Пушкинский Водоканал"</t>
  </si>
  <si>
    <t>5038057693</t>
  </si>
  <si>
    <t>30922714</t>
  </si>
  <si>
    <t>МУП "РКС"</t>
  </si>
  <si>
    <t>5042143553</t>
  </si>
  <si>
    <t>22-12-2016 00:00:00</t>
  </si>
  <si>
    <t>26358063</t>
  </si>
  <si>
    <t>МУП "РСО го Серебряные Пруды"</t>
  </si>
  <si>
    <t>5019027534</t>
  </si>
  <si>
    <t>29-03-2016 00:00:00</t>
  </si>
  <si>
    <t>30919733</t>
  </si>
  <si>
    <t>МУП "Райкомсервис"</t>
  </si>
  <si>
    <t>5078022908</t>
  </si>
  <si>
    <t>507801001</t>
  </si>
  <si>
    <t>10-10-2016 00:00:00</t>
  </si>
  <si>
    <t>26357719</t>
  </si>
  <si>
    <t>МУП "СКИ"</t>
  </si>
  <si>
    <t>5023010332</t>
  </si>
  <si>
    <t>502301001</t>
  </si>
  <si>
    <t>09-02-2009 00:00:00</t>
  </si>
  <si>
    <t>26357976</t>
  </si>
  <si>
    <t>МУП "ТАТАРИНОВСКОЕ ЖКХ"</t>
  </si>
  <si>
    <t>5045019755</t>
  </si>
  <si>
    <t>01-10-1996 00:00:00</t>
  </si>
  <si>
    <t>26358073</t>
  </si>
  <si>
    <t>МУП "Талдомсервис" г.Талдом</t>
  </si>
  <si>
    <t>5078015918</t>
  </si>
  <si>
    <t>23-11-2006 00:00:00</t>
  </si>
  <si>
    <t>26357717</t>
  </si>
  <si>
    <t>МУП "Тепло Коломны"</t>
  </si>
  <si>
    <t>5022030985</t>
  </si>
  <si>
    <t>05-12-2001 00:00:00</t>
  </si>
  <si>
    <t>26357914</t>
  </si>
  <si>
    <t>МУП "Тепловодоканал"</t>
  </si>
  <si>
    <t>5039008071</t>
  </si>
  <si>
    <t>503901001</t>
  </si>
  <si>
    <t>30837586</t>
  </si>
  <si>
    <t>МУП "УКС"</t>
  </si>
  <si>
    <t>5050115535</t>
  </si>
  <si>
    <t>15-01-2015 00:00:00</t>
  </si>
  <si>
    <t>26783107</t>
  </si>
  <si>
    <t>МУП "УЭ"</t>
  </si>
  <si>
    <t>5031007809</t>
  </si>
  <si>
    <t>31305053</t>
  </si>
  <si>
    <t>МУП "ЭЦУ"</t>
  </si>
  <si>
    <t>5053041031</t>
  </si>
  <si>
    <t>20-07-2005 00:00:00</t>
  </si>
  <si>
    <t>26504916</t>
  </si>
  <si>
    <t>МУП «Восход-Комплекс»</t>
  </si>
  <si>
    <t>5017042382</t>
  </si>
  <si>
    <t>26566851</t>
  </si>
  <si>
    <t>МУП ВКХ "ВОДОКАНАЛ"</t>
  </si>
  <si>
    <t>5006004145</t>
  </si>
  <si>
    <t>500601001</t>
  </si>
  <si>
    <t>03-12-1996 00:00:00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</si>
  <si>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</si>
  <si>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</si>
  <si>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</si>
  <si>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</si>
  <si>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</si>
  <si>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</si>
  <si>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26358040</t>
  </si>
  <si>
    <t>МУП ПТО ЖХ №8 Орехово-Зуевского района</t>
  </si>
  <si>
    <t>5073006726</t>
  </si>
  <si>
    <t>507301001</t>
  </si>
  <si>
    <t>26548331</t>
  </si>
  <si>
    <t>МУП ЩМР "Межрайонный Щелковский Водоканал"</t>
  </si>
  <si>
    <t>5050025306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</si>
  <si>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</si>
  <si>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</si>
  <si>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</si>
  <si>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</si>
  <si>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</si>
  <si>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</si>
  <si>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</si>
  <si>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</si>
  <si>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</si>
  <si>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</si>
  <si>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</si>
  <si>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05-12-2017 00:00:00</t>
  </si>
  <si>
    <t>26650723</t>
  </si>
  <si>
    <t>Московская экономическая школа</t>
  </si>
  <si>
    <t>7703093763</t>
  </si>
  <si>
    <t>503232001</t>
  </si>
  <si>
    <t>01-02-1993 00:00:00</t>
  </si>
  <si>
    <t>26548301</t>
  </si>
  <si>
    <t>Московско-Савеловская дистанция ГС</t>
  </si>
  <si>
    <t>771031001</t>
  </si>
  <si>
    <t>28145252</t>
  </si>
  <si>
    <t>НИЦ "Курчатовский институт"- ИФВЭ</t>
  </si>
  <si>
    <t>5037007869</t>
  </si>
  <si>
    <t>17-04-2012 00:00:00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</si>
  <si>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</si>
  <si>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</si>
  <si>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</si>
  <si>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</si>
  <si>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</si>
  <si>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</si>
  <si>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</si>
  <si>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</si>
  <si>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</si>
  <si>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</si>
  <si>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</si>
  <si>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</si>
  <si>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26650535</t>
  </si>
  <si>
    <t>ОАО  НПО "Наука"</t>
  </si>
  <si>
    <t>7714005350</t>
  </si>
  <si>
    <t>26506459</t>
  </si>
  <si>
    <t>ОАО "Вешки"</t>
  </si>
  <si>
    <t>5029004007</t>
  </si>
  <si>
    <t>26774429</t>
  </si>
  <si>
    <t>ОАО "Водоканал"</t>
  </si>
  <si>
    <t>1108020501</t>
  </si>
  <si>
    <t>110801001</t>
  </si>
  <si>
    <t>28427760</t>
  </si>
  <si>
    <t>ОАО "Волоколамскхлеб"</t>
  </si>
  <si>
    <t>5004002329</t>
  </si>
  <si>
    <t>19-06-1997 00:00:00</t>
  </si>
  <si>
    <t>26357815</t>
  </si>
  <si>
    <t>ОАО "ГКЗ"</t>
  </si>
  <si>
    <t>5032000108</t>
  </si>
  <si>
    <t>26-10-1992 00:00:00</t>
  </si>
  <si>
    <t>26357823</t>
  </si>
  <si>
    <t>ОАО "Голицынский ОЗСА"</t>
  </si>
  <si>
    <t>5032012696</t>
  </si>
  <si>
    <t>26358053</t>
  </si>
  <si>
    <t>ОАО "Дубровицы"</t>
  </si>
  <si>
    <t>5074030168</t>
  </si>
  <si>
    <t>26549257</t>
  </si>
  <si>
    <t>ОАО "Ивантеевский элеватормельмаш"</t>
  </si>
  <si>
    <t>5016005250</t>
  </si>
  <si>
    <t>26357788</t>
  </si>
  <si>
    <t>ОАО "Караваево"</t>
  </si>
  <si>
    <t>5031002293</t>
  </si>
  <si>
    <t>26807166</t>
  </si>
  <si>
    <t>ОАО "Кимпор"</t>
  </si>
  <si>
    <t>5074000276</t>
  </si>
  <si>
    <t>26549211</t>
  </si>
  <si>
    <t>ОАО "Крупинский арматурный завод"</t>
  </si>
  <si>
    <t>5035012655</t>
  </si>
  <si>
    <t>26357804</t>
  </si>
  <si>
    <t>ОАО "Кудиновский комбинат"</t>
  </si>
  <si>
    <t>5031041616</t>
  </si>
  <si>
    <t>26357761</t>
  </si>
  <si>
    <t>ОАО "ЛЗП"</t>
  </si>
  <si>
    <t>5027100964</t>
  </si>
  <si>
    <t>18-05-2004 00:00:00</t>
  </si>
  <si>
    <t>28422181</t>
  </si>
  <si>
    <t>ОАО "МГПЗ"</t>
  </si>
  <si>
    <t>5003055920</t>
  </si>
  <si>
    <t>12-09-2005 00:00:00</t>
  </si>
  <si>
    <t>26508638</t>
  </si>
  <si>
    <t>ОАО "Московский завод "Кристалл" филиал "Корыстово"</t>
  </si>
  <si>
    <t>7722019116</t>
  </si>
  <si>
    <t>501902001</t>
  </si>
  <si>
    <t>26785344</t>
  </si>
  <si>
    <t>ОАО "НИИРП"</t>
  </si>
  <si>
    <t>5042013804</t>
  </si>
  <si>
    <t>28-10-1992 00:00:00</t>
  </si>
  <si>
    <t>26357794</t>
  </si>
  <si>
    <t>ОАО "НИИЭИ"</t>
  </si>
  <si>
    <t>5031099373</t>
  </si>
  <si>
    <t>26357809</t>
  </si>
  <si>
    <t>ОАО "НПТО ЖКХ"</t>
  </si>
  <si>
    <t>5031100117</t>
  </si>
  <si>
    <t>28252425</t>
  </si>
  <si>
    <t>ОАО "Новомосковский Технопарк"</t>
  </si>
  <si>
    <t>5003004676</t>
  </si>
  <si>
    <t>28819493</t>
  </si>
  <si>
    <t>ОАО "Огниково"</t>
  </si>
  <si>
    <t>5017003880</t>
  </si>
  <si>
    <t>06-03-1997 00:00:00</t>
  </si>
  <si>
    <t>26548303</t>
  </si>
  <si>
    <t>ОАО "Одинцовский Водоканал"</t>
  </si>
  <si>
    <t>5032199733</t>
  </si>
  <si>
    <t>26511013</t>
  </si>
  <si>
    <t>ОАО "Особое конструкторское бюро кабельной промышленности"</t>
  </si>
  <si>
    <t>5029150262</t>
  </si>
  <si>
    <t>26357614</t>
  </si>
  <si>
    <t>ОАО "ПО "ТОС"</t>
  </si>
  <si>
    <t>5008000202</t>
  </si>
  <si>
    <t>26357827</t>
  </si>
  <si>
    <t>ОАО "Пансионат с лечением Солнечная поляна"</t>
  </si>
  <si>
    <t>5032022630</t>
  </si>
  <si>
    <t>28817352</t>
  </si>
  <si>
    <t>ОАО "Прогресс"</t>
  </si>
  <si>
    <t>5049021561</t>
  </si>
  <si>
    <t>505501001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</si>
  <si>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</si>
  <si>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</si>
  <si>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</si>
  <si>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01-04-2011 00:00:00</t>
  </si>
  <si>
    <t>28076876</t>
  </si>
  <si>
    <t>ОАО "Сычевское ПТП ЖКХ"</t>
  </si>
  <si>
    <t>5004024481</t>
  </si>
  <si>
    <t>24-02-2012 00:00:00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</si>
  <si>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</si>
  <si>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</si>
  <si>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</si>
  <si>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</si>
  <si>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</si>
  <si>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</si>
  <si>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27581218</t>
  </si>
  <si>
    <t>ОАО "Ямское поле"</t>
  </si>
  <si>
    <t>7714802161</t>
  </si>
  <si>
    <t>771401001</t>
  </si>
  <si>
    <t>26504910</t>
  </si>
  <si>
    <t>ОАО «НИИАО»</t>
  </si>
  <si>
    <t>5040106669</t>
  </si>
  <si>
    <t>27583756</t>
  </si>
  <si>
    <t>ОАО «Управляющая компания»</t>
  </si>
  <si>
    <t>5012041674</t>
  </si>
  <si>
    <t>28877677</t>
  </si>
  <si>
    <t>ООО " Жостовская фабрика"</t>
  </si>
  <si>
    <t>5029081227</t>
  </si>
  <si>
    <t>07-12-2005 00:00:00</t>
  </si>
  <si>
    <t>30913847</t>
  </si>
  <si>
    <t>ООО "54 ПК"</t>
  </si>
  <si>
    <t>5007094720</t>
  </si>
  <si>
    <t>02-07-2015 00:00:00</t>
  </si>
  <si>
    <t>30951559</t>
  </si>
  <si>
    <t>ООО "АГАЛАРОВ ЭСТЭЙТ"</t>
  </si>
  <si>
    <t>5024101945</t>
  </si>
  <si>
    <t>28423875</t>
  </si>
  <si>
    <t>ООО "АвангардЪ-Контракт"</t>
  </si>
  <si>
    <t>7706231115</t>
  </si>
  <si>
    <t>26-04-2001 00:00:00</t>
  </si>
  <si>
    <t>26549253</t>
  </si>
  <si>
    <t>ООО "Автомехстрой"</t>
  </si>
  <si>
    <t>5016003091</t>
  </si>
  <si>
    <t>31528995</t>
  </si>
  <si>
    <t>ООО "Агидель"</t>
  </si>
  <si>
    <t>7704700820</t>
  </si>
  <si>
    <t>774301001</t>
  </si>
  <si>
    <t>26549231</t>
  </si>
  <si>
    <t>ООО "Аквасервис"</t>
  </si>
  <si>
    <t>5078017993</t>
  </si>
  <si>
    <t>26357730</t>
  </si>
  <si>
    <t>ООО "Акватория"</t>
  </si>
  <si>
    <t>5024033942</t>
  </si>
  <si>
    <t>17-04-1998 00:00:00</t>
  </si>
  <si>
    <t>26360938</t>
  </si>
  <si>
    <t>ООО "Апраксин Центр"</t>
  </si>
  <si>
    <t>7705481426</t>
  </si>
  <si>
    <t>26837649</t>
  </si>
  <si>
    <t>ООО "Арсенал"</t>
  </si>
  <si>
    <t>5042101017</t>
  </si>
  <si>
    <t>31284237</t>
  </si>
  <si>
    <t>ООО "БКС"</t>
  </si>
  <si>
    <t>5031114871</t>
  </si>
  <si>
    <t>26357811</t>
  </si>
  <si>
    <t>503110001</t>
  </si>
  <si>
    <t>27-04-2015 00:00:00</t>
  </si>
  <si>
    <t>31463816</t>
  </si>
  <si>
    <t>ООО "Белый берег"</t>
  </si>
  <si>
    <t>5040067988</t>
  </si>
  <si>
    <t>01-01-2021 00:00:00</t>
  </si>
  <si>
    <t>30984951</t>
  </si>
  <si>
    <t>ООО "Биотех-СК"</t>
  </si>
  <si>
    <t>7702762820</t>
  </si>
  <si>
    <t>25-05-2011 00:00:00</t>
  </si>
  <si>
    <t>26357583</t>
  </si>
  <si>
    <t>ООО "ВТК"</t>
  </si>
  <si>
    <t>5004018752</t>
  </si>
  <si>
    <t>28149509</t>
  </si>
  <si>
    <t>ООО "ВТКХ"</t>
  </si>
  <si>
    <t>5072003225</t>
  </si>
  <si>
    <t>28820003</t>
  </si>
  <si>
    <t>ООО "ВЭЛС"</t>
  </si>
  <si>
    <t>7704822352</t>
  </si>
  <si>
    <t>12-03-2014 00:00:00</t>
  </si>
  <si>
    <t>28979896</t>
  </si>
  <si>
    <t>ООО "Вега"</t>
  </si>
  <si>
    <t>5003113185</t>
  </si>
  <si>
    <t>24-03-2015 00:00:00</t>
  </si>
  <si>
    <t>30833098</t>
  </si>
  <si>
    <t>ООО "Водозабор "Ромашково"</t>
  </si>
  <si>
    <t>5032247850</t>
  </si>
  <si>
    <t>04-07-2016 00:00:00</t>
  </si>
  <si>
    <t>28426823</t>
  </si>
  <si>
    <t>ООО "Водоканал"</t>
  </si>
  <si>
    <t>5078018370</t>
  </si>
  <si>
    <t>31551978</t>
  </si>
  <si>
    <t>ООО "ГК "Меридиан"</t>
  </si>
  <si>
    <t>5005055387</t>
  </si>
  <si>
    <t>19-04-2012 00:00:00</t>
  </si>
  <si>
    <t>28425480</t>
  </si>
  <si>
    <t>ООО "ГКХ"</t>
  </si>
  <si>
    <t>5007083654</t>
  </si>
  <si>
    <t>16-08-2012 00:00:00</t>
  </si>
  <si>
    <t>31504026</t>
  </si>
  <si>
    <t>ООО "ГРК"</t>
  </si>
  <si>
    <t>7730249265</t>
  </si>
  <si>
    <t>13-02-2019 00:00:00</t>
  </si>
  <si>
    <t>28982603</t>
  </si>
  <si>
    <t>ООО "Гранель Инжиниринг"</t>
  </si>
  <si>
    <t>5001091909</t>
  </si>
  <si>
    <t>500101001</t>
  </si>
  <si>
    <t>24-12-2012 00:00:00</t>
  </si>
  <si>
    <t>31538852</t>
  </si>
  <si>
    <t>ООО "ДАНАЛИТ"</t>
  </si>
  <si>
    <t>7729409933</t>
  </si>
  <si>
    <t>772901001</t>
  </si>
  <si>
    <t>26-10-2001 00:00:00</t>
  </si>
  <si>
    <t>26504864</t>
  </si>
  <si>
    <t>ООО "ДОЗАКЛ"</t>
  </si>
  <si>
    <t>5007057012</t>
  </si>
  <si>
    <t>31008158</t>
  </si>
  <si>
    <t>ООО "ДОМОДЕДОВО ЭРФИЛД"</t>
  </si>
  <si>
    <t>5009097148</t>
  </si>
  <si>
    <t>997650001</t>
  </si>
  <si>
    <t>05-02-2015 00:00:00</t>
  </si>
  <si>
    <t>30829933</t>
  </si>
  <si>
    <t>ООО "ДСФ "Зодиак"</t>
  </si>
  <si>
    <t>5005059423</t>
  </si>
  <si>
    <t>09-07-2014 00:00:00</t>
  </si>
  <si>
    <t>26549263</t>
  </si>
  <si>
    <t>ООО "Делфин Логистик"</t>
  </si>
  <si>
    <t>7713173457</t>
  </si>
  <si>
    <t>28546531</t>
  </si>
  <si>
    <t>ООО "Дизайн-Студия "Маренго"</t>
  </si>
  <si>
    <t>5036052153</t>
  </si>
  <si>
    <t>20-01-2013 00:00:00</t>
  </si>
  <si>
    <t>26548136</t>
  </si>
  <si>
    <t>ООО "Дирекция Голицыно-3"</t>
  </si>
  <si>
    <t>5030070371</t>
  </si>
  <si>
    <t>31187954</t>
  </si>
  <si>
    <t>ООО "Домогнеупор"</t>
  </si>
  <si>
    <t>5009096056</t>
  </si>
  <si>
    <t>26548017</t>
  </si>
  <si>
    <t>ООО "ЕвроАльянс-Агро"</t>
  </si>
  <si>
    <t>5050050408</t>
  </si>
  <si>
    <t>20-12-2004 00:00:00</t>
  </si>
  <si>
    <t>28266903</t>
  </si>
  <si>
    <t>ООО "ЖЕМЧУЖИНА-СЕРВИС"</t>
  </si>
  <si>
    <t>5032087229</t>
  </si>
  <si>
    <t>10-09-2013 00:00:00</t>
  </si>
  <si>
    <t>28546954</t>
  </si>
  <si>
    <t>ООО "ЖКО"</t>
  </si>
  <si>
    <t>7729775249</t>
  </si>
  <si>
    <t>504545001</t>
  </si>
  <si>
    <t>25-06-2014 00:00:00</t>
  </si>
  <si>
    <t>28983753</t>
  </si>
  <si>
    <t>ООО "ЖКХ "Водоканал +"</t>
  </si>
  <si>
    <t>7706765710</t>
  </si>
  <si>
    <t>772201001</t>
  </si>
  <si>
    <t>23-11-2011 00:00:00</t>
  </si>
  <si>
    <t>28426023</t>
  </si>
  <si>
    <t>ООО "ЖКХ "Водоканал"</t>
  </si>
  <si>
    <t>7706737102</t>
  </si>
  <si>
    <t>12-05-2010 00:00:00</t>
  </si>
  <si>
    <t>28147571</t>
  </si>
  <si>
    <t>ООО "ЖКХ "Водоканал+"</t>
  </si>
  <si>
    <t>28049497</t>
  </si>
  <si>
    <t>ООО "ЖКХ Н. Ступино"</t>
  </si>
  <si>
    <t>5045052079</t>
  </si>
  <si>
    <t>28257193</t>
  </si>
  <si>
    <t>ООО "ЖКХ"</t>
  </si>
  <si>
    <t>5045053717</t>
  </si>
  <si>
    <t>31-05-2013 00:00:00</t>
  </si>
  <si>
    <t>26837658</t>
  </si>
  <si>
    <t>ООО "Жилищно-Коммунальный Центр"</t>
  </si>
  <si>
    <t>5042086714</t>
  </si>
  <si>
    <t>26357785</t>
  </si>
  <si>
    <t>ООО "Жилкомсервис мкр. Восточный"</t>
  </si>
  <si>
    <t>5030049130</t>
  </si>
  <si>
    <t>28136954</t>
  </si>
  <si>
    <t>ООО "Жилстрой"</t>
  </si>
  <si>
    <t>5011025655</t>
  </si>
  <si>
    <t>31000194</t>
  </si>
  <si>
    <t>ООО "ЗЭИМ "Элинар"</t>
  </si>
  <si>
    <t>5030084430</t>
  </si>
  <si>
    <t>12-01-2015 00:00:00</t>
  </si>
  <si>
    <t>31032979</t>
  </si>
  <si>
    <t>ООО "ИКМ"</t>
  </si>
  <si>
    <t>5050103314</t>
  </si>
  <si>
    <t>20-03-2013 00:00:00</t>
  </si>
  <si>
    <t>26357667</t>
  </si>
  <si>
    <t>ООО "ИТ Энергосбыт"</t>
  </si>
  <si>
    <t>5038120345</t>
  </si>
  <si>
    <t>22-03-2016 00:00:00</t>
  </si>
  <si>
    <t>26357967</t>
  </si>
  <si>
    <t>ООО "Инфракомплекс-Сервис"</t>
  </si>
  <si>
    <t>5044047580</t>
  </si>
  <si>
    <t>31390458</t>
  </si>
  <si>
    <t>ООО "Источник"</t>
  </si>
  <si>
    <t>7701364834</t>
  </si>
  <si>
    <t>15-07-2013 00:00:00</t>
  </si>
  <si>
    <t>31519309</t>
  </si>
  <si>
    <t>ООО "КП Рождествено"</t>
  </si>
  <si>
    <t>5027281830</t>
  </si>
  <si>
    <t>773501001</t>
  </si>
  <si>
    <t>19-11-2019 00:00:00</t>
  </si>
  <si>
    <t>26548140</t>
  </si>
  <si>
    <t>ООО "КСК "Регион"</t>
  </si>
  <si>
    <t>5042097272</t>
  </si>
  <si>
    <t>07-12-2007 00:00:00</t>
  </si>
  <si>
    <t>26583859</t>
  </si>
  <si>
    <t>ООО "КТТ-Дубки"</t>
  </si>
  <si>
    <t>5032126728</t>
  </si>
  <si>
    <t>18-03-2005 00:00:00</t>
  </si>
  <si>
    <t>30938624</t>
  </si>
  <si>
    <t>ООО "КЦИТО"</t>
  </si>
  <si>
    <t>3702691259</t>
  </si>
  <si>
    <t>05-02-2013 00:00:00</t>
  </si>
  <si>
    <t>26548425</t>
  </si>
  <si>
    <t>ООО "Канал-Сервис"</t>
  </si>
  <si>
    <t>5013044981</t>
  </si>
  <si>
    <t>28984640</t>
  </si>
  <si>
    <t>ООО "Катуар-Инвест"</t>
  </si>
  <si>
    <t>5007091341</t>
  </si>
  <si>
    <t>10-09-2014 00:00:00</t>
  </si>
  <si>
    <t>26548375</t>
  </si>
  <si>
    <t>ООО "Клинволокно Гидротехника"</t>
  </si>
  <si>
    <t>5020028846</t>
  </si>
  <si>
    <t>28457710</t>
  </si>
  <si>
    <t>ООО "Коммунальные Системы"</t>
  </si>
  <si>
    <t>5078020347</t>
  </si>
  <si>
    <t>28882610</t>
  </si>
  <si>
    <t>ООО "Коммунальный Сервис"</t>
  </si>
  <si>
    <t>6914017720</t>
  </si>
  <si>
    <t>691401001</t>
  </si>
  <si>
    <t>02-07-2014 00:00:00</t>
  </si>
  <si>
    <t>30849611</t>
  </si>
  <si>
    <t>ООО "Комплекс Чигасово"</t>
  </si>
  <si>
    <t>5032273137</t>
  </si>
  <si>
    <t>22-11-2013 00:00:00</t>
  </si>
  <si>
    <t>26548407</t>
  </si>
  <si>
    <t>ООО "Континент"</t>
  </si>
  <si>
    <t>7706610360</t>
  </si>
  <si>
    <t>26631338</t>
  </si>
  <si>
    <t>ООО "Контур ресурс"</t>
  </si>
  <si>
    <t>5042106992</t>
  </si>
  <si>
    <t>08-06-2009 00:00:00</t>
  </si>
  <si>
    <t>26548399</t>
  </si>
  <si>
    <t>ООО "Кузнецовский комбинат"</t>
  </si>
  <si>
    <t>5030049820</t>
  </si>
  <si>
    <t>26549243</t>
  </si>
  <si>
    <t>ООО "ЛЕКО"</t>
  </si>
  <si>
    <t>7725042385</t>
  </si>
  <si>
    <t>28425534</t>
  </si>
  <si>
    <t>ООО "ЛОГОПАРК МЕНЕДЖМЕНТ"</t>
  </si>
  <si>
    <t>5040071960</t>
  </si>
  <si>
    <t>15-06-2006 00:00:00</t>
  </si>
  <si>
    <t>28814804</t>
  </si>
  <si>
    <t>ООО "ЛУХОВИЦКИЙ 1"</t>
  </si>
  <si>
    <t>5072724594</t>
  </si>
  <si>
    <t>24-08-2007 00:00:00</t>
  </si>
  <si>
    <t>28544686</t>
  </si>
  <si>
    <t>ООО "Ларус"</t>
  </si>
  <si>
    <t>5003101461</t>
  </si>
  <si>
    <t>30-05-2012 00:00:00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</si>
  <si>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</si>
  <si>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</si>
  <si>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</si>
  <si>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</si>
  <si>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</si>
  <si>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</si>
  <si>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26358056</t>
  </si>
  <si>
    <t>ООО "Лечебно-профилактическое учреждение "Санаторий Дорохово"</t>
  </si>
  <si>
    <t>5075023100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</si>
  <si>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</si>
  <si>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</si>
  <si>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</si>
  <si>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</si>
  <si>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</si>
  <si>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</si>
  <si>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</si>
  <si>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</si>
  <si>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</si>
  <si>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</si>
  <si>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</si>
  <si>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28828992</t>
  </si>
  <si>
    <t>ООО "Луневобытсервис"</t>
  </si>
  <si>
    <t>5044092880</t>
  </si>
  <si>
    <t>17-10-2014 00:00:00</t>
  </si>
  <si>
    <t>26504932</t>
  </si>
  <si>
    <t>ООО "Любэнергоснаб"</t>
  </si>
  <si>
    <t>5027098306</t>
  </si>
  <si>
    <t>25-12-2003 00:00:00</t>
  </si>
  <si>
    <t>31391257</t>
  </si>
  <si>
    <t>ООО "ЛюксСервис"</t>
  </si>
  <si>
    <t>5032242266</t>
  </si>
  <si>
    <t>05-09-2011 00:00:00</t>
  </si>
  <si>
    <t>30431938</t>
  </si>
  <si>
    <t>ООО "МДК"</t>
  </si>
  <si>
    <t>5007041559</t>
  </si>
  <si>
    <t>02-04-2003 00:00:00</t>
  </si>
  <si>
    <t>30363660</t>
  </si>
  <si>
    <t>ООО "МИКРОРАЙОН ЧИСТЫЕ ПРУДЫ"</t>
  </si>
  <si>
    <t>5038105805</t>
  </si>
  <si>
    <t>19-04-2014 00:00:00</t>
  </si>
  <si>
    <t>27580828</t>
  </si>
  <si>
    <t>ООО "Маркет Сервис"</t>
  </si>
  <si>
    <t>5024104907</t>
  </si>
  <si>
    <t>29-10-2009 00:00:00</t>
  </si>
  <si>
    <t>27579088</t>
  </si>
  <si>
    <t>ООО "Мега-Мечта"</t>
  </si>
  <si>
    <t>5007036044</t>
  </si>
  <si>
    <t>28881896</t>
  </si>
  <si>
    <t>ООО "Мережи"</t>
  </si>
  <si>
    <t>7731441282</t>
  </si>
  <si>
    <t>12-02-2013 00:00:00</t>
  </si>
  <si>
    <t>31209332</t>
  </si>
  <si>
    <t>ООО "Микрорайон "Кантри"</t>
  </si>
  <si>
    <t>5017095271</t>
  </si>
  <si>
    <t>13-08-2012 00:00:00</t>
  </si>
  <si>
    <t>26549239</t>
  </si>
  <si>
    <t>ООО "Монолит"</t>
  </si>
  <si>
    <t>5032119858</t>
  </si>
  <si>
    <t>26567656</t>
  </si>
  <si>
    <t>ООО "Монолитстройсервис"</t>
  </si>
  <si>
    <t>7719284153</t>
  </si>
  <si>
    <t>770801001</t>
  </si>
  <si>
    <t>20-10-2003 00:00:00</t>
  </si>
  <si>
    <t>28957655</t>
  </si>
  <si>
    <t>ООО "НАРПРОМЭНЕРГО"</t>
  </si>
  <si>
    <t>5030081006</t>
  </si>
  <si>
    <t>11-09-2013 00:00:00</t>
  </si>
  <si>
    <t>31464107</t>
  </si>
  <si>
    <t>ООО "Нахабино Кантри"</t>
  </si>
  <si>
    <t>7714783631</t>
  </si>
  <si>
    <t>30-06-2009 00:00:00</t>
  </si>
  <si>
    <t>26509777</t>
  </si>
  <si>
    <t>ООО "Нахабинские инженерные сети"</t>
  </si>
  <si>
    <t>5024092779</t>
  </si>
  <si>
    <t>12-12-2007 00:00:00</t>
  </si>
  <si>
    <t>31297753</t>
  </si>
  <si>
    <t>ООО "Новое Тишково"</t>
  </si>
  <si>
    <t>5038998281</t>
  </si>
  <si>
    <t>25-06-2012 00:00:00</t>
  </si>
  <si>
    <t>27580846</t>
  </si>
  <si>
    <t>ООО "Новорижское"</t>
  </si>
  <si>
    <t>5024085718</t>
  </si>
  <si>
    <t>30882743</t>
  </si>
  <si>
    <t>ООО "Нортса"</t>
  </si>
  <si>
    <t>5032216058</t>
  </si>
  <si>
    <t>16-09-2015 00:00:00</t>
  </si>
  <si>
    <t>28049135</t>
  </si>
  <si>
    <t>ООО "ОКК"</t>
  </si>
  <si>
    <t>5022556432</t>
  </si>
  <si>
    <t>623001001</t>
  </si>
  <si>
    <t>26650539</t>
  </si>
  <si>
    <t>ООО "Одинцовская РЭС"</t>
  </si>
  <si>
    <t>5032205793</t>
  </si>
  <si>
    <t>26548079</t>
  </si>
  <si>
    <t>ООО "Орехово-Зуевский городской Водоканал"</t>
  </si>
  <si>
    <t>5034027835</t>
  </si>
  <si>
    <t>31463810</t>
  </si>
  <si>
    <t>ООО "Осташевское ЖКХ"</t>
  </si>
  <si>
    <t>5004029994</t>
  </si>
  <si>
    <t>26650727</t>
  </si>
  <si>
    <t>ООО "ПЖК Николино"</t>
  </si>
  <si>
    <t>5032118935</t>
  </si>
  <si>
    <t>31-08-2004 00:00:00</t>
  </si>
  <si>
    <t>27725327</t>
  </si>
  <si>
    <t>ООО "ПРОСТОР-СФ"</t>
  </si>
  <si>
    <t>7713275106</t>
  </si>
  <si>
    <t>23-10-2002 00:00:00</t>
  </si>
  <si>
    <t>30918175</t>
  </si>
  <si>
    <t>ООО "Павловский водоканал"</t>
  </si>
  <si>
    <t>7731286333</t>
  </si>
  <si>
    <t>29-05-2015 00:00:00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</si>
  <si>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</si>
  <si>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</si>
  <si>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</si>
  <si>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</si>
  <si>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</si>
  <si>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</si>
  <si>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</si>
  <si>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</si>
  <si>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</si>
  <si>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26837668</t>
  </si>
  <si>
    <t>ООО "Пересвет ТоргСервис"</t>
  </si>
  <si>
    <t>5042075335</t>
  </si>
  <si>
    <t>504201011</t>
  </si>
  <si>
    <t>26357886</t>
  </si>
  <si>
    <t>ООО "Подольский энергетический завод имени Калинина"</t>
  </si>
  <si>
    <t>5036050290</t>
  </si>
  <si>
    <t>26649284</t>
  </si>
  <si>
    <t>ООО "Полимер-МГ"</t>
  </si>
  <si>
    <t>5038034946</t>
  </si>
  <si>
    <t>26802844</t>
  </si>
  <si>
    <t>ООО "Производственно-строительный концерн "21-ый век"</t>
  </si>
  <si>
    <t>5038024987</t>
  </si>
  <si>
    <t>28980896</t>
  </si>
  <si>
    <t>ООО "Профсервис"</t>
  </si>
  <si>
    <t>5003111170</t>
  </si>
  <si>
    <t>08-10-2014 00:00:00</t>
  </si>
  <si>
    <t>30880197</t>
  </si>
  <si>
    <t>ООО "Регион Индустрия"</t>
  </si>
  <si>
    <t>7707595620</t>
  </si>
  <si>
    <t>25-07-2006 00:00:00</t>
  </si>
  <si>
    <t>27588369</t>
  </si>
  <si>
    <t>ООО "Реутовский водоканал"</t>
  </si>
  <si>
    <t>5012055050</t>
  </si>
  <si>
    <t>31464621</t>
  </si>
  <si>
    <t>ООО "Рублевское предместье-3"</t>
  </si>
  <si>
    <t>5024093596</t>
  </si>
  <si>
    <t>31-01-2008 00:00:00</t>
  </si>
  <si>
    <t>26358060</t>
  </si>
  <si>
    <t>ООО "Рузская эксплуатационная компания"</t>
  </si>
  <si>
    <t>5075035352</t>
  </si>
  <si>
    <t>28456477</t>
  </si>
  <si>
    <t>ООО "СЗС"</t>
  </si>
  <si>
    <t>5045030357</t>
  </si>
  <si>
    <t>02-07-2003 00:00:00</t>
  </si>
  <si>
    <t>30798015</t>
  </si>
  <si>
    <t>ООО "СКАЙЛАЙН ГОЛД"</t>
  </si>
  <si>
    <t>7704635120</t>
  </si>
  <si>
    <t>28812739</t>
  </si>
  <si>
    <t>ООО "СКОРОПУСКОВСКИЙ СИНТЕЗ"</t>
  </si>
  <si>
    <t>5042065880</t>
  </si>
  <si>
    <t>525901001</t>
  </si>
  <si>
    <t>19-07-2001 00:00:00</t>
  </si>
  <si>
    <t>31384081</t>
  </si>
  <si>
    <t>ООО "СКС "</t>
  </si>
  <si>
    <t>5030095070</t>
  </si>
  <si>
    <t>21-11-2018 00:00:00</t>
  </si>
  <si>
    <t>26548081</t>
  </si>
  <si>
    <t>ООО "СП "Песчанный берег"</t>
  </si>
  <si>
    <t>5017070559</t>
  </si>
  <si>
    <t>30390865</t>
  </si>
  <si>
    <t>ООО "СП-СанТехМонтаж"</t>
  </si>
  <si>
    <t>5050047525</t>
  </si>
  <si>
    <t>16-04-2004 00:00:00</t>
  </si>
  <si>
    <t>31460554</t>
  </si>
  <si>
    <t>ООО "Самолет-Ресурс"</t>
  </si>
  <si>
    <t>9731034918</t>
  </si>
  <si>
    <t>26548057</t>
  </si>
  <si>
    <t>ООО "Селятинские коммунальные системы Гидромонтаж"</t>
  </si>
  <si>
    <t>5030049154</t>
  </si>
  <si>
    <t>27554086</t>
  </si>
  <si>
    <t>ООО "Синди-М"</t>
  </si>
  <si>
    <t>5027073076</t>
  </si>
  <si>
    <t>29-07-1999 00:00:00</t>
  </si>
  <si>
    <t>26549241</t>
  </si>
  <si>
    <t>ООО "Славяне"</t>
  </si>
  <si>
    <t>5018008313</t>
  </si>
  <si>
    <t>31415051</t>
  </si>
  <si>
    <t>ООО "Смоленские водные системы"</t>
  </si>
  <si>
    <t>7743310358</t>
  </si>
  <si>
    <t>29-07-2019 00:00:00</t>
  </si>
  <si>
    <t>30363601</t>
  </si>
  <si>
    <t>ООО "Стандарт"</t>
  </si>
  <si>
    <t>5033001400</t>
  </si>
  <si>
    <t>13-01-2015 00:00:00</t>
  </si>
  <si>
    <t>26509255</t>
  </si>
  <si>
    <t>ООО "Строитель-плюс"</t>
  </si>
  <si>
    <t>5074012017</t>
  </si>
  <si>
    <t>31448322</t>
  </si>
  <si>
    <t>ООО "ТВС"</t>
  </si>
  <si>
    <t>7728493770</t>
  </si>
  <si>
    <t>772801001</t>
  </si>
  <si>
    <t>30797744</t>
  </si>
  <si>
    <t>ООО "ТЕПЛО-ЭКСПЕРТ"</t>
  </si>
  <si>
    <t>5042120901</t>
  </si>
  <si>
    <t>29-08-2011 00:00:00</t>
  </si>
  <si>
    <t>26357928</t>
  </si>
  <si>
    <t>ООО "ТЕПЛОСЕРВИС"</t>
  </si>
  <si>
    <t>5041024698</t>
  </si>
  <si>
    <t>27-10-2004 00:00:00</t>
  </si>
  <si>
    <t>27579111</t>
  </si>
  <si>
    <t>ООО "ТЕТА"</t>
  </si>
  <si>
    <t>5007070670</t>
  </si>
  <si>
    <t>28284500</t>
  </si>
  <si>
    <t>ООО "ТеплоВиК"</t>
  </si>
  <si>
    <t>5032230567</t>
  </si>
  <si>
    <t>10-11-2010 00:00:00</t>
  </si>
  <si>
    <t>31243823</t>
  </si>
  <si>
    <t>ООО "ТеплоРемСервис"</t>
  </si>
  <si>
    <t>5031123918</t>
  </si>
  <si>
    <t>26-01-2017 00:00:00</t>
  </si>
  <si>
    <t>28943024</t>
  </si>
  <si>
    <t>ООО "ТеплоЭнергоСервис"</t>
  </si>
  <si>
    <t>7715821801</t>
  </si>
  <si>
    <t>771501001</t>
  </si>
  <si>
    <t>30-07-2010 00:00:00</t>
  </si>
  <si>
    <t>28978783</t>
  </si>
  <si>
    <t>ООО "Тепловодоканал Сергиево-Посадского района"</t>
  </si>
  <si>
    <t>5042135993</t>
  </si>
  <si>
    <t>27-03-2015 00:00:00</t>
  </si>
  <si>
    <t>27581033</t>
  </si>
  <si>
    <t>ООО "Теплогарант"</t>
  </si>
  <si>
    <t>5050071990</t>
  </si>
  <si>
    <t>30809196</t>
  </si>
  <si>
    <t>ООО "Теплоцентраль"</t>
  </si>
  <si>
    <t>7723437701</t>
  </si>
  <si>
    <t>772301001</t>
  </si>
  <si>
    <t>23-03-2016 00:00:00</t>
  </si>
  <si>
    <t>31480475</t>
  </si>
  <si>
    <t>ООО "Теплоэксперт"</t>
  </si>
  <si>
    <t>7730256826</t>
  </si>
  <si>
    <t>773001001</t>
  </si>
  <si>
    <t>18-03-2020 00:00:00</t>
  </si>
  <si>
    <t>31390889</t>
  </si>
  <si>
    <t>ООО "Технопарк ЛК"</t>
  </si>
  <si>
    <t>5042150039</t>
  </si>
  <si>
    <t>26-12-2018 00:00:00</t>
  </si>
  <si>
    <t>28799301</t>
  </si>
  <si>
    <t>ООО "УК "Кунцево"</t>
  </si>
  <si>
    <t>5032281716</t>
  </si>
  <si>
    <t>16-06-2014 00:00:00</t>
  </si>
  <si>
    <t>30363306</t>
  </si>
  <si>
    <t>ООО "УК Бисерово Сервис"</t>
  </si>
  <si>
    <t>5031103140</t>
  </si>
  <si>
    <t>31109608</t>
  </si>
  <si>
    <t>ООО "УК КОМФОРТ"</t>
  </si>
  <si>
    <t>5031127736</t>
  </si>
  <si>
    <t>07-11-2017 00:00:00</t>
  </si>
  <si>
    <t>28468396</t>
  </si>
  <si>
    <t>ООО "УК Нехлюдово"</t>
  </si>
  <si>
    <t>5029180563</t>
  </si>
  <si>
    <t>05-12-2013 00:00:00</t>
  </si>
  <si>
    <t>30990695</t>
  </si>
  <si>
    <t>ООО "УК СТУПИНО КВАДРАТ"</t>
  </si>
  <si>
    <t>5045054140</t>
  </si>
  <si>
    <t>20-08-2013 00:00:00</t>
  </si>
  <si>
    <t>31110509</t>
  </si>
  <si>
    <t>ООО "УНР 1187"</t>
  </si>
  <si>
    <t>5024097216</t>
  </si>
  <si>
    <t>27-06-2008 00:00:00</t>
  </si>
  <si>
    <t>26649278</t>
  </si>
  <si>
    <t>ООО "Уника"</t>
  </si>
  <si>
    <t>7702582881</t>
  </si>
  <si>
    <t>31416419</t>
  </si>
  <si>
    <t>ООО "Управляющая компания "КЕМБРИДЖ Сервис"</t>
  </si>
  <si>
    <t>7751012563</t>
  </si>
  <si>
    <t>17-04-2020 00:00:00</t>
  </si>
  <si>
    <t>26820962</t>
  </si>
  <si>
    <t>ООО "Управляющая компания КВ"</t>
  </si>
  <si>
    <t>5032065264</t>
  </si>
  <si>
    <t>26510958</t>
  </si>
  <si>
    <t>ООО "Управляющая организация "ЖКХ Снегири"</t>
  </si>
  <si>
    <t>5017073493</t>
  </si>
  <si>
    <t>28444994</t>
  </si>
  <si>
    <t>ООО "Усадьба Зайцево"</t>
  </si>
  <si>
    <t>5032164603</t>
  </si>
  <si>
    <t>27-02-2007 00:00:00</t>
  </si>
  <si>
    <t>28507413</t>
  </si>
  <si>
    <t>ООО "Успенка-М"</t>
  </si>
  <si>
    <t>5032238647</t>
  </si>
  <si>
    <t>07-10-1996 00:00:00</t>
  </si>
  <si>
    <t>26548281</t>
  </si>
  <si>
    <t>ООО "Фаворит"</t>
  </si>
  <si>
    <t>7715844990</t>
  </si>
  <si>
    <t>24-12-2010 00:00:00</t>
  </si>
  <si>
    <t>26639008</t>
  </si>
  <si>
    <t>ООО "ЦЕНТРОМЕБЕЛЬ" ДОЦ "Пушкино"</t>
  </si>
  <si>
    <t>9705004530</t>
  </si>
  <si>
    <t>503845001</t>
  </si>
  <si>
    <t>28967703</t>
  </si>
  <si>
    <t>ООО "ЦИТЭО"</t>
  </si>
  <si>
    <t>5047162704</t>
  </si>
  <si>
    <t>14-05-2015 00:00:00</t>
  </si>
  <si>
    <t>27580934</t>
  </si>
  <si>
    <t>ООО "ЭК "Довиль"</t>
  </si>
  <si>
    <t>5032190353</t>
  </si>
  <si>
    <t>17-06-2008 00:00:00</t>
  </si>
  <si>
    <t>26357759</t>
  </si>
  <si>
    <t>ООО "ЭНЕРГОСЕРВИС"</t>
  </si>
  <si>
    <t>5027098352</t>
  </si>
  <si>
    <t>19-12-2003 00:00:00</t>
  </si>
  <si>
    <t>30363189</t>
  </si>
  <si>
    <t>ООО "ЭНЕРГОСТАНДАРТ"</t>
  </si>
  <si>
    <t>7718303540</t>
  </si>
  <si>
    <t>16-10-2014 00:00:00</t>
  </si>
  <si>
    <t>30992266</t>
  </si>
  <si>
    <t>ООО "ЭТС "Воздвиженское"</t>
  </si>
  <si>
    <t>5043052764</t>
  </si>
  <si>
    <t>26-09-2014 00:00:00</t>
  </si>
  <si>
    <t>26548181</t>
  </si>
  <si>
    <t>ООО "Эко-Жилком"</t>
  </si>
  <si>
    <t>5007041140</t>
  </si>
  <si>
    <t>28975140</t>
  </si>
  <si>
    <t>ООО "ЭкоАгроальянс"</t>
  </si>
  <si>
    <t>5007079062</t>
  </si>
  <si>
    <t>26-05-2011 00:00:00</t>
  </si>
  <si>
    <t>26549225</t>
  </si>
  <si>
    <t>ООО "ЭкоПромТехнология"</t>
  </si>
  <si>
    <t>7737512420</t>
  </si>
  <si>
    <t>773701001</t>
  </si>
  <si>
    <t>31416274</t>
  </si>
  <si>
    <t>ООО "Экосервис Шолохово"</t>
  </si>
  <si>
    <t>5029202231</t>
  </si>
  <si>
    <t>01-04-2020 00:00:00</t>
  </si>
  <si>
    <t>30989484</t>
  </si>
  <si>
    <t>ООО "Экостандарт"</t>
  </si>
  <si>
    <t>7720356081</t>
  </si>
  <si>
    <t>772001001</t>
  </si>
  <si>
    <t>11-10-2016 00:00:00</t>
  </si>
  <si>
    <t>27583888</t>
  </si>
  <si>
    <t>ООО "Эксплуатирующая организация "Золотые Купола"</t>
  </si>
  <si>
    <t>5044066946</t>
  </si>
  <si>
    <t>28271306</t>
  </si>
  <si>
    <t>ООО "Элегия-Сервис+"</t>
  </si>
  <si>
    <t>5078020058</t>
  </si>
  <si>
    <t>28221660</t>
  </si>
  <si>
    <t>ООО "Энергетик"</t>
  </si>
  <si>
    <t>5050086309</t>
  </si>
  <si>
    <t>26357810</t>
  </si>
  <si>
    <t>ООО "Энергия Плюс"</t>
  </si>
  <si>
    <t>5031052745</t>
  </si>
  <si>
    <t>28454733</t>
  </si>
  <si>
    <t>ООО "ЭнергоКомплекс"</t>
  </si>
  <si>
    <t>5019024928</t>
  </si>
  <si>
    <t>29-07-2013 00:00:00</t>
  </si>
  <si>
    <t>28054636</t>
  </si>
  <si>
    <t>ООО "ЭнергоСтандарт"</t>
  </si>
  <si>
    <t>5047128541</t>
  </si>
  <si>
    <t>11-11-2011 00:00:00</t>
  </si>
  <si>
    <t>28009039</t>
  </si>
  <si>
    <t>ООО "Энергоресурс"</t>
  </si>
  <si>
    <t>5042088983</t>
  </si>
  <si>
    <t>28857540</t>
  </si>
  <si>
    <t>5044090882</t>
  </si>
  <si>
    <t>09-06-2014 00:00:00</t>
  </si>
  <si>
    <t>31312785</t>
  </si>
  <si>
    <t>ООО "Южный Водоканал"</t>
  </si>
  <si>
    <t>5009057184</t>
  </si>
  <si>
    <t>16-03-2007 00:00:00</t>
  </si>
  <si>
    <t>26803937</t>
  </si>
  <si>
    <t>ООО "Ямал-Ф"</t>
  </si>
  <si>
    <t>5012021741</t>
  </si>
  <si>
    <t>01-02-2014 00:00:00</t>
  </si>
  <si>
    <t>31518585</t>
  </si>
  <si>
    <t>ООО «АВР Строймонтаж»</t>
  </si>
  <si>
    <t>5027275964</t>
  </si>
  <si>
    <t>26-04-2019 00:00:00</t>
  </si>
  <si>
    <t>26504906</t>
  </si>
  <si>
    <t>ООО «Газпром ВНИИГАЗ»</t>
  </si>
  <si>
    <t>5003028155</t>
  </si>
  <si>
    <t>31538956</t>
  </si>
  <si>
    <t>ООО «Дабл М Депо»</t>
  </si>
  <si>
    <t>7810744138</t>
  </si>
  <si>
    <t>27-11-2018 00:00:00</t>
  </si>
  <si>
    <t>28934908</t>
  </si>
  <si>
    <t>ООО «Декор»</t>
  </si>
  <si>
    <t>7722580709</t>
  </si>
  <si>
    <t>26-06-2006 00:00:00</t>
  </si>
  <si>
    <t>27583708</t>
  </si>
  <si>
    <t>ООО «Жилищно-эксплуатационная служба Саввино»</t>
  </si>
  <si>
    <t>5012058580</t>
  </si>
  <si>
    <t>27583703</t>
  </si>
  <si>
    <t>ООО «Жилкомсоюз»</t>
  </si>
  <si>
    <t>5012061279</t>
  </si>
  <si>
    <t>26778015</t>
  </si>
  <si>
    <t>ООО «Звенигородский городской водоканал»</t>
  </si>
  <si>
    <t>5015011318</t>
  </si>
  <si>
    <t>501501001</t>
  </si>
  <si>
    <t>30797970</t>
  </si>
  <si>
    <t>ООО «ИСТРА-Девелопмент»</t>
  </si>
  <si>
    <t>7725589361</t>
  </si>
  <si>
    <t>26-11-2006 00:00:00</t>
  </si>
  <si>
    <t>26567652</t>
  </si>
  <si>
    <t>ООО «Инжводком»</t>
  </si>
  <si>
    <t>5017051524</t>
  </si>
  <si>
    <t>31538829</t>
  </si>
  <si>
    <t>ООО «КУТУЗОВСКИЙ ВОДОКАНАЛ»</t>
  </si>
  <si>
    <t>7733371802</t>
  </si>
  <si>
    <t>04-08-2021 00:00:00</t>
  </si>
  <si>
    <t>27524318</t>
  </si>
  <si>
    <t>ООО «КомЭнерго»</t>
  </si>
  <si>
    <t>5044077264</t>
  </si>
  <si>
    <t>26548333</t>
  </si>
  <si>
    <t>ООО «Крыша»</t>
  </si>
  <si>
    <t>5038046356</t>
  </si>
  <si>
    <t>14-03-2005 00:00:00</t>
  </si>
  <si>
    <t>26807304</t>
  </si>
  <si>
    <t>ООО «РОДЭКС-Девелопмент»</t>
  </si>
  <si>
    <t>5032086440</t>
  </si>
  <si>
    <t>31528906</t>
  </si>
  <si>
    <t>ООО «Реабилитационный центр Вязёмы»</t>
  </si>
  <si>
    <t>9710087877</t>
  </si>
  <si>
    <t>31520341</t>
  </si>
  <si>
    <t>ООО «Саб-Урбан»</t>
  </si>
  <si>
    <t>5024176549</t>
  </si>
  <si>
    <t>30363486</t>
  </si>
  <si>
    <t>ООО «Складской комплекс «Толбино»</t>
  </si>
  <si>
    <t>5074038720</t>
  </si>
  <si>
    <t>25-07-2007 00:00:00</t>
  </si>
  <si>
    <t>27583690</t>
  </si>
  <si>
    <t>ООО «Созидание»</t>
  </si>
  <si>
    <t>5012046337</t>
  </si>
  <si>
    <t>30848988</t>
  </si>
  <si>
    <t>ООО «Софрино»</t>
  </si>
  <si>
    <t>5038122053</t>
  </si>
  <si>
    <t>27-07-2016 00:00:00</t>
  </si>
  <si>
    <t>31029946</t>
  </si>
  <si>
    <t>ООО «СпектрСервис»</t>
  </si>
  <si>
    <t>5040094572</t>
  </si>
  <si>
    <t>26-10-2009 00:00:00</t>
  </si>
  <si>
    <t>31577708</t>
  </si>
  <si>
    <t>ООО «ТЭК - 9»</t>
  </si>
  <si>
    <t>5017126748</t>
  </si>
  <si>
    <t>06-10-2021 00:00:00</t>
  </si>
  <si>
    <t>30881490</t>
  </si>
  <si>
    <t>ООО «УК «Авеню-Сервис»</t>
  </si>
  <si>
    <t>5017109559</t>
  </si>
  <si>
    <t>26-02-2016 00:00:00</t>
  </si>
  <si>
    <t>31461757</t>
  </si>
  <si>
    <t>ООО «УК «Комфорт»</t>
  </si>
  <si>
    <t>5050100673</t>
  </si>
  <si>
    <t>31-10-2012 00:00:00</t>
  </si>
  <si>
    <t>31462836</t>
  </si>
  <si>
    <t>ООО «УК Северные Земли»</t>
  </si>
  <si>
    <t>7708711759</t>
  </si>
  <si>
    <t>27583720</t>
  </si>
  <si>
    <t>ООО «Управляющая компания «ЦентрЖилСервис»</t>
  </si>
  <si>
    <t>5012061705</t>
  </si>
  <si>
    <t>31210727</t>
  </si>
  <si>
    <t>ООО «Управляющая компания БАРЭКС-2»</t>
  </si>
  <si>
    <t>7702682100</t>
  </si>
  <si>
    <t>19-08-2008 00:00:00</t>
  </si>
  <si>
    <t>28821045</t>
  </si>
  <si>
    <t>ООО «ЭК Солид»</t>
  </si>
  <si>
    <t>5027129723</t>
  </si>
  <si>
    <t>30838588</t>
  </si>
  <si>
    <t>ООО «Энерго Трансфер»</t>
  </si>
  <si>
    <t>5053031065</t>
  </si>
  <si>
    <t>26548043</t>
  </si>
  <si>
    <t>ООО АПК "Шатурский"</t>
  </si>
  <si>
    <t>5049018880</t>
  </si>
  <si>
    <t>31381098</t>
  </si>
  <si>
    <t>ООО Кутузовское-1</t>
  </si>
  <si>
    <t>5044074560</t>
  </si>
  <si>
    <t>05-08-2014 00:00:00</t>
  </si>
  <si>
    <t>26360921</t>
  </si>
  <si>
    <t>ООО НПО "Союз-М"</t>
  </si>
  <si>
    <t>7701048405</t>
  </si>
  <si>
    <t>04-04-1995 00:00:00</t>
  </si>
  <si>
    <t>31343642</t>
  </si>
  <si>
    <t>ООО УК "ВАРЕЖКИ"</t>
  </si>
  <si>
    <t>5050094797</t>
  </si>
  <si>
    <t>16-01-2012 00:00:00</t>
  </si>
  <si>
    <t>28979581</t>
  </si>
  <si>
    <t>ООО УК "Полянка"</t>
  </si>
  <si>
    <t>5038111848</t>
  </si>
  <si>
    <t>27-02-2015 00:00:00</t>
  </si>
  <si>
    <t>26357630</t>
  </si>
  <si>
    <t>ООО племзавод "Барыбино"</t>
  </si>
  <si>
    <t>5009041258</t>
  </si>
  <si>
    <t>28797135</t>
  </si>
  <si>
    <t>ООО"АрДиАй Ресурс"</t>
  </si>
  <si>
    <t>5030055180</t>
  </si>
  <si>
    <t>05-09-2006 00:00:00</t>
  </si>
  <si>
    <t>31461765</t>
  </si>
  <si>
    <t>ООО"БКС"</t>
  </si>
  <si>
    <t>5012039114</t>
  </si>
  <si>
    <t>31528959</t>
  </si>
  <si>
    <t>ООО"Константиново"</t>
  </si>
  <si>
    <t>7724023982</t>
  </si>
  <si>
    <t>15-07-1996 00:00:00</t>
  </si>
  <si>
    <t>28145314</t>
  </si>
  <si>
    <t>ООО"УК"Ямкино-Мамонтово"</t>
  </si>
  <si>
    <t>5031102837</t>
  </si>
  <si>
    <t>26509167</t>
  </si>
  <si>
    <t>Оздоровительное объединение "Солнечный городок" Банка России</t>
  </si>
  <si>
    <t>770245016</t>
  </si>
  <si>
    <t>17-01-2001 00:00:00</t>
  </si>
  <si>
    <t>26785891</t>
  </si>
  <si>
    <t>Отделение филиала "РТРС" "МРЦ" - Радиоцентр № 9</t>
  </si>
  <si>
    <t>7717127211</t>
  </si>
  <si>
    <t>503131001</t>
  </si>
  <si>
    <t>26511072</t>
  </si>
  <si>
    <t>Отделение филиала "РТРС" "МРЦ" Радиоцентр №7</t>
  </si>
  <si>
    <t>503432001</t>
  </si>
  <si>
    <t>26357615</t>
  </si>
  <si>
    <t>ПАО "Долгопрудненское научно-производственное предприятие"</t>
  </si>
  <si>
    <t>5008000322</t>
  </si>
  <si>
    <t>31531000</t>
  </si>
  <si>
    <t>ПАО "Ил"</t>
  </si>
  <si>
    <t>7714027882</t>
  </si>
  <si>
    <t>11-11-1994 00:00:00</t>
  </si>
  <si>
    <t>26409916</t>
  </si>
  <si>
    <t>ПАО "Мосэнерго"</t>
  </si>
  <si>
    <t>7705035012</t>
  </si>
  <si>
    <t>28872357</t>
  </si>
  <si>
    <t>ПАО "РКК "Энергия"</t>
  </si>
  <si>
    <t>5018033937</t>
  </si>
  <si>
    <t>990103001</t>
  </si>
  <si>
    <t>20-01-2015 00:00:00</t>
  </si>
  <si>
    <t>27622582</t>
  </si>
  <si>
    <t>ПАО "Ростелеком"</t>
  </si>
  <si>
    <t>7707049388</t>
  </si>
  <si>
    <t>773443001</t>
  </si>
  <si>
    <t>23-09-1993 00:00:00</t>
  </si>
  <si>
    <t>26504936</t>
  </si>
  <si>
    <t>ПАО «Мосстройпластмасс»</t>
  </si>
  <si>
    <t>5029007199</t>
  </si>
  <si>
    <t>23-09-2005 00:00:00</t>
  </si>
  <si>
    <t>26548221</t>
  </si>
  <si>
    <t>ПАО КМЗ</t>
  </si>
  <si>
    <t>5024022965</t>
  </si>
  <si>
    <t>26548189</t>
  </si>
  <si>
    <t>Пансионат "Морозовка"</t>
  </si>
  <si>
    <t>7736050003</t>
  </si>
  <si>
    <t>25-02-1993 00:00:00</t>
  </si>
  <si>
    <t>28873976</t>
  </si>
  <si>
    <t>Пограничная академия ФСБ России</t>
  </si>
  <si>
    <t>7714034840</t>
  </si>
  <si>
    <t>09-04-1994 00:00:00</t>
  </si>
  <si>
    <t>26549255</t>
  </si>
  <si>
    <t>РВЦ "Орбита-2"</t>
  </si>
  <si>
    <t>7709290510</t>
  </si>
  <si>
    <t>26361011</t>
  </si>
  <si>
    <t>РВЦ "Орбита-2" - филиал ФГБУ "Федеральный медицинский центр" Росимущества</t>
  </si>
  <si>
    <t>504432001</t>
  </si>
  <si>
    <t>28271968</t>
  </si>
  <si>
    <t>ТСЖ "Вешки-Сити"</t>
  </si>
  <si>
    <t>5029058362</t>
  </si>
  <si>
    <t>06-06-2001 00:00:00</t>
  </si>
  <si>
    <t>28049182</t>
  </si>
  <si>
    <t>ФГАУ "ОК "Рублево-Успенский"</t>
  </si>
  <si>
    <t>0710002588</t>
  </si>
  <si>
    <t>05-10-2001 00:00:00</t>
  </si>
  <si>
    <t>26509579</t>
  </si>
  <si>
    <t>ФГБОУ ВО «РГУТИС»</t>
  </si>
  <si>
    <t>5038005448</t>
  </si>
  <si>
    <t>26508891</t>
  </si>
  <si>
    <t>ФГБУ "ДДО "Непецино"</t>
  </si>
  <si>
    <t>5070001279</t>
  </si>
  <si>
    <t>26571431</t>
  </si>
  <si>
    <t>ФГБУ "НИИ ЦПК имени Ю.А.Гагарина"</t>
  </si>
  <si>
    <t>5050077618</t>
  </si>
  <si>
    <t>26548363</t>
  </si>
  <si>
    <t>ФГБУ "НМИЦ РК" Минздрава России</t>
  </si>
  <si>
    <t>7704040281</t>
  </si>
  <si>
    <t>06-08-2002 00:00:00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</si>
  <si>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</si>
  <si>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</si>
  <si>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</si>
  <si>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</si>
  <si>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</si>
  <si>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</si>
  <si>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05-07-2007 00:00:00</t>
  </si>
  <si>
    <t>26548109</t>
  </si>
  <si>
    <t>ФГБУ "РРЦ "Детство" Минздрава России</t>
  </si>
  <si>
    <t>5003018904</t>
  </si>
  <si>
    <t>16-09-1999 00:00:00</t>
  </si>
  <si>
    <t>26357945</t>
  </si>
  <si>
    <t>ФГБУ "Санаторий "Загорские дали"</t>
  </si>
  <si>
    <t>5042015760</t>
  </si>
  <si>
    <t>28441503</t>
  </si>
  <si>
    <t>ФГБУ "ТЦСКР "Озеро Круглое"</t>
  </si>
  <si>
    <t>5007088910</t>
  </si>
  <si>
    <t>24-01-2014 00:00:00</t>
  </si>
  <si>
    <t>30903763</t>
  </si>
  <si>
    <t>ФГБУ "ЦЖКУ" МИНОБОРОНЫ РОССИИ</t>
  </si>
  <si>
    <t>7729314745</t>
  </si>
  <si>
    <t>26649474</t>
  </si>
  <si>
    <t>ФГБУ "ЦНИИСиЧЛХ" Минздрава России</t>
  </si>
  <si>
    <t>7704115177</t>
  </si>
  <si>
    <t>503343001</t>
  </si>
  <si>
    <t>09-03-1993 00:00:00</t>
  </si>
  <si>
    <t>26567452</t>
  </si>
  <si>
    <t>ФГБУ «ОК «Бор» УДП РФ</t>
  </si>
  <si>
    <t>5009061310</t>
  </si>
  <si>
    <t>31442683</t>
  </si>
  <si>
    <t>ФГБУ ФКЦ ВМТ ФМБА России</t>
  </si>
  <si>
    <t>5047001270</t>
  </si>
  <si>
    <t>25-11-1993 00:00:00</t>
  </si>
  <si>
    <t>27579764</t>
  </si>
  <si>
    <t>ФГБУ ФНКЦ МРиК ФМБА России</t>
  </si>
  <si>
    <t>5044013246</t>
  </si>
  <si>
    <t>24-08-2021 00:00:00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</si>
  <si>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</si>
  <si>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</si>
  <si>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</si>
  <si>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31421332</t>
  </si>
  <si>
    <t>ФГКУ "Ногинский СЦ МЧС России"</t>
  </si>
  <si>
    <t>5031034390</t>
  </si>
  <si>
    <t>30363613</t>
  </si>
  <si>
    <t>ФГКУ "Санаторий "Москвич"</t>
  </si>
  <si>
    <t>5009005806</t>
  </si>
  <si>
    <t>05-09-2003 00:00:00</t>
  </si>
  <si>
    <t>26511475</t>
  </si>
  <si>
    <t>ФГКУ "Санаторий "Семеновское"</t>
  </si>
  <si>
    <t>5045003201</t>
  </si>
  <si>
    <t>26805331</t>
  </si>
  <si>
    <t>ФГКУ "в/ч 35690"</t>
  </si>
  <si>
    <t>5001082291</t>
  </si>
  <si>
    <t>26549235</t>
  </si>
  <si>
    <t>ФГКУ ГКВГ ФСБ России</t>
  </si>
  <si>
    <t>5032001221</t>
  </si>
  <si>
    <t>26647745</t>
  </si>
  <si>
    <t>ФГКУ Дом отдыха «ПОДМОСКОВНЫЕ ВЕЧЕРА»</t>
  </si>
  <si>
    <t>5046005561</t>
  </si>
  <si>
    <t>26509791</t>
  </si>
  <si>
    <t>ФГКУ в/ч 51952</t>
  </si>
  <si>
    <t>5048050640</t>
  </si>
  <si>
    <t>26548295</t>
  </si>
  <si>
    <t>ФГУ "Дом отдыха "Одинцово"</t>
  </si>
  <si>
    <t>5032001006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</si>
  <si>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</si>
  <si>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</si>
  <si>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</si>
  <si>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</si>
  <si>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</si>
  <si>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</si>
  <si>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</si>
  <si>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</si>
  <si>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</si>
  <si>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26548193</t>
  </si>
  <si>
    <t>ФГУ НЦ БМТ РАМН "Белый мох"</t>
  </si>
  <si>
    <t>7709379649</t>
  </si>
  <si>
    <t>503502001</t>
  </si>
  <si>
    <t>26807220</t>
  </si>
  <si>
    <t>ФГУП "Биотехнологический завод"</t>
  </si>
  <si>
    <t>5076000296</t>
  </si>
  <si>
    <t>507601001</t>
  </si>
  <si>
    <t>26548051</t>
  </si>
  <si>
    <t>ФГУП "ВНИИА" им. Н.Л.Духова ДОЛ "Искорка"</t>
  </si>
  <si>
    <t>7707074137</t>
  </si>
  <si>
    <t>997650015</t>
  </si>
  <si>
    <t>26357961</t>
  </si>
  <si>
    <t>ФГУП "ВНИИФТРИ"</t>
  </si>
  <si>
    <t>5044000102</t>
  </si>
  <si>
    <t>26548437</t>
  </si>
  <si>
    <t>ФГУП "Гостиница "Золотое кольцо"</t>
  </si>
  <si>
    <t>7704218503</t>
  </si>
  <si>
    <t>28176875</t>
  </si>
  <si>
    <t>ФГУП "Комплекс"</t>
  </si>
  <si>
    <t>5003005239</t>
  </si>
  <si>
    <t>910301001</t>
  </si>
  <si>
    <t>26360926</t>
  </si>
  <si>
    <t>ФГУП "РАДОН"</t>
  </si>
  <si>
    <t>7704009700</t>
  </si>
  <si>
    <t>27-05-1994 00:00:00</t>
  </si>
  <si>
    <t>26357847</t>
  </si>
  <si>
    <t>ФГУП "Рублево-Успенский ЛОК"</t>
  </si>
  <si>
    <t>5032067134</t>
  </si>
  <si>
    <t>26357743</t>
  </si>
  <si>
    <t>ФГУП "ФЦДТ "Союз"</t>
  </si>
  <si>
    <t>5027030450</t>
  </si>
  <si>
    <t>505601001</t>
  </si>
  <si>
    <t>28510969</t>
  </si>
  <si>
    <t>ФГУП НИИР</t>
  </si>
  <si>
    <t>7709025230</t>
  </si>
  <si>
    <t>770901001</t>
  </si>
  <si>
    <t>26-05-1992 00:00:00</t>
  </si>
  <si>
    <t>28266367</t>
  </si>
  <si>
    <t>ФГУП Пансионат санаторного типа "Сосновый бор"</t>
  </si>
  <si>
    <t>5075006016</t>
  </si>
  <si>
    <t>02-04-1999 00:00:00</t>
  </si>
  <si>
    <t>26357560</t>
  </si>
  <si>
    <t>ФКП "ВГКАЗ"</t>
  </si>
  <si>
    <t>5005021250</t>
  </si>
  <si>
    <t>26506574</t>
  </si>
  <si>
    <t>ФКП "ГкНИПАС имени Л.К. Сафронова"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</si>
  <si>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</si>
  <si>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</si>
  <si>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</si>
  <si>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</si>
  <si>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</si>
  <si>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</si>
  <si>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</si>
  <si>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26357962</t>
  </si>
  <si>
    <t>ФКУ "Войсковая часть 68542"</t>
  </si>
  <si>
    <t>5044010164</t>
  </si>
  <si>
    <t>18-11-1999 00:00:00</t>
  </si>
  <si>
    <t>26509933</t>
  </si>
  <si>
    <t>ФКУ "ЦОБХР МВД России"</t>
  </si>
  <si>
    <t>5001010593</t>
  </si>
  <si>
    <t>26647710</t>
  </si>
  <si>
    <t>ФКУЗ "Санаторий "Ватутинки" МВД России"</t>
  </si>
  <si>
    <t>5046005882</t>
  </si>
  <si>
    <t>28954308</t>
  </si>
  <si>
    <t>ФКУЗ "ЦВМиР "Зеленая роща" МВД России"</t>
  </si>
  <si>
    <t>5009004418</t>
  </si>
  <si>
    <t>30-06-1994 00:00:00</t>
  </si>
  <si>
    <t>28454864</t>
  </si>
  <si>
    <t>ФСО России</t>
  </si>
  <si>
    <t>7704055094</t>
  </si>
  <si>
    <t>04-02-2003 00:00:00</t>
  </si>
  <si>
    <t>26809151</t>
  </si>
  <si>
    <t>Филиал АО "СО ЕЭС" ЦТО</t>
  </si>
  <si>
    <t>7705454461</t>
  </si>
  <si>
    <t>507602001</t>
  </si>
  <si>
    <t>17-06-2002 00:00:00</t>
  </si>
  <si>
    <t>31031674</t>
  </si>
  <si>
    <t>Филиал Академии управления МВД России "Болшево"</t>
  </si>
  <si>
    <t>7712008651</t>
  </si>
  <si>
    <t>501843001</t>
  </si>
  <si>
    <t>21-09-2017 00:00:00</t>
  </si>
  <si>
    <t>28268335</t>
  </si>
  <si>
    <t>Филиал ГУП МО "КС МО" "Колев"</t>
  </si>
  <si>
    <t>501143001</t>
  </si>
  <si>
    <t>18-09-2009 00:00:00</t>
  </si>
  <si>
    <t>30983351</t>
  </si>
  <si>
    <t>Филиал ГУП МО "КС МО" "ЛП ВК"</t>
  </si>
  <si>
    <t>505043001</t>
  </si>
  <si>
    <t>26814783</t>
  </si>
  <si>
    <t>Филиал ООО "Газпром трансгаз Москва" УЭЗC</t>
  </si>
  <si>
    <t>5003028028</t>
  </si>
  <si>
    <t>997250001</t>
  </si>
  <si>
    <t>28134387</t>
  </si>
  <si>
    <t>Филиал ПАО "ФСК ЕЭС" - Московское ПМЭС</t>
  </si>
  <si>
    <t>500743002</t>
  </si>
  <si>
    <t>26548107</t>
  </si>
  <si>
    <t>Филиал ПАО «Газпром» «Дом приемов «Богородское»</t>
  </si>
  <si>
    <t>775102001</t>
  </si>
  <si>
    <t>26570773</t>
  </si>
  <si>
    <t>Фряновское МП ЖКХ</t>
  </si>
  <si>
    <t>5050037781</t>
  </si>
  <si>
    <t>26548205</t>
  </si>
  <si>
    <t>Центральный банк Российской Федерации (Пансионат "Пестово" Центрального банка Российской Федерации)</t>
  </si>
  <si>
    <t>502945001</t>
  </si>
  <si>
    <t>26513518</t>
  </si>
  <si>
    <t>Центральный филиал ООО «Газпром энерго»</t>
  </si>
  <si>
    <t>7736186950</t>
  </si>
  <si>
    <t>504343001</t>
  </si>
  <si>
    <t>07-02-2006 00:00:00</t>
  </si>
  <si>
    <t>26548160</t>
  </si>
  <si>
    <t>ШПТО ГХ</t>
  </si>
  <si>
    <t>5049003153</t>
  </si>
  <si>
    <t>25-01-1999 00:00:00</t>
  </si>
  <si>
    <t>28441571</t>
  </si>
  <si>
    <t>Электрогорский филиал ООО «ТСК Мосэнерго»</t>
  </si>
  <si>
    <t>7729698690</t>
  </si>
  <si>
    <t>503543002</t>
  </si>
  <si>
    <t>26510974</t>
  </si>
  <si>
    <t>филиал ПАО "ГАЗПРОМ" Пансионат "Союз"</t>
  </si>
  <si>
    <t>501702001</t>
  </si>
  <si>
    <t>VO</t>
  </si>
  <si>
    <t>P001-4545572200-58818966</t>
  </si>
  <si>
    <t>Воскресенск, Воскресенск (46710000);</t>
  </si>
  <si>
    <t>Транспортировка сточных вод</t>
  </si>
  <si>
    <t>140250, Московская область, городской округ Воскресенск, город Белоозерский</t>
  </si>
  <si>
    <t>АСТАХОВ СЕРГЕЙ АНАТОЛЬЕВИЧ</t>
  </si>
  <si>
    <t>Костина Екатерина Сергеевна</t>
  </si>
  <si>
    <t>Начальник БЭиПРТ</t>
  </si>
  <si>
    <t>8-496-448-52-07</t>
  </si>
  <si>
    <t>tarif@gknipas.ru</t>
  </si>
  <si>
    <t>Положение о проведении  закупках</t>
  </si>
  <si>
    <t>Официальный сайт Единой информационной системы в сфере закупок</t>
  </si>
  <si>
    <t>План закупок ФКП "ГкНИПАС имени Л.К.Сафронова" на 2022 г.</t>
  </si>
  <si>
    <t>https://portal.eias.ru/Portal/DownloadPage.aspx?type=12&amp;guid=c0b369a1-9942-4a8c-8126-b0426f81c833</t>
  </si>
  <si>
    <t>https://zakupki.gov.ru/epz/orderclause/card/common-info.html?orderClauseInfoId=696718</t>
  </si>
  <si>
    <t>https://portal.eias.ru/Portal/DownloadPage.aspx?type=12&amp;guid=8602abbc-fe9d-4964-8f1e-44bfaaee92af</t>
  </si>
  <si>
    <t>Протокол  электронного аукциона 2161881_Разработка проектно-сметной документации стадии РД (далее-рабочая документация) на замену двух из трех напорных стальных канализационных коллекторов Ду300 между ближайшими канализационными камерами №48 и №49 в части замены труб напорных канализационных коллекторов в существующем футляре Ду1420 при пересечении железнодорожных путей на перегоне Бронницы – Фаустово Московской железной дороги</t>
  </si>
  <si>
    <t>https://portal.eias.ru/Portal/DownloadPage.aspx?type=12&amp;guid=692c43ea-456b-406b-aaad-f0e5b1a62c47</t>
  </si>
  <si>
    <t>отсутствует</t>
  </si>
  <si>
    <t>https://portal.eias.ru/Portal/DownloadPage.aspx?type=12&amp;guid=7bc8b978-7d8a-403a-a8f7-c29bf379a749</t>
  </si>
  <si>
    <t>30.06.2023</t>
  </si>
  <si>
    <t>О</t>
  </si>
  <si>
    <t>01.07.2023</t>
  </si>
  <si>
    <t>28.04.2022</t>
  </si>
  <si>
    <t>04.05.2022 20:51:47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</si>
</sst>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2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9" borderId="54" xfId="53" applyNumberFormat="1" applyFont="1" applyFill="1" applyBorder="1" applyAlignment="1" applyProtection="1">
      <alignment horizontal="center" vertical="center" wrapText="1"/>
      <protection locked="0"/>
    </xf>
    <xf numFmtId="49" fontId="0" fillId="12" borderId="55" xfId="0" applyFont="1" applyFill="1" applyBorder="1" applyAlignment="1">
      <alignment horizontal="center" vertical="center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47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32" fillId="7" borderId="20" xfId="55" applyFont="1" applyFill="1" applyBorder="1" applyAlignment="1" applyProtection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11744325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21</xdr:row>
      <xdr:rowOff>0</xdr:rowOff>
    </xdr:from>
    <xdr:to>
      <xdr:col>8</xdr:col>
      <xdr:colOff>228600</xdr:colOff>
      <xdr:row>21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7229475" y="5429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0" t="s">
        <v>496</v>
      </c>
      <c r="G2" s="771"/>
      <c r="H2" s="772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9" t="s">
        <v>469</v>
      </c>
      <c r="G4" s="729"/>
      <c r="H4" s="729"/>
      <c r="I4" s="773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7" t="s">
        <v>95</v>
      </c>
      <c r="G5" s="457" t="s">
        <v>472</v>
      </c>
      <c r="H5" s="684" t="s">
        <v>464</v>
      </c>
      <c r="I5" s="773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687">
        <v>1</v>
      </c>
      <c r="G7" s="537" t="s">
        <v>497</v>
      </c>
      <c r="H7" s="680" t="str">
        <f>IF(dateCh="","",dateCh)</f>
        <v>29.04.2022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4">
        <v>1</v>
      </c>
      <c r="B8" s="314"/>
      <c r="C8" s="314"/>
      <c r="D8" s="314"/>
      <c r="F8" s="687" t="str">
        <f>"2." &amp;mergeValue(A8)</f>
        <v>2.1</v>
      </c>
      <c r="G8" s="537" t="s">
        <v>499</v>
      </c>
      <c r="H8" s="680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4"/>
      <c r="B9" s="314"/>
      <c r="C9" s="314"/>
      <c r="D9" s="314"/>
      <c r="F9" s="687" t="str">
        <f>"3." &amp;mergeValue(A9)</f>
        <v>3.1</v>
      </c>
      <c r="G9" s="537" t="s">
        <v>500</v>
      </c>
      <c r="H9" s="680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4"/>
      <c r="B10" s="314"/>
      <c r="C10" s="314"/>
      <c r="D10" s="314"/>
      <c r="F10" s="687" t="str">
        <f>"4."&amp;mergeValue(A10)</f>
        <v>4.1</v>
      </c>
      <c r="G10" s="537" t="s">
        <v>501</v>
      </c>
      <c r="H10" s="684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4"/>
      <c r="B11" s="774">
        <v>1</v>
      </c>
      <c r="C11" s="678"/>
      <c r="D11" s="678"/>
      <c r="F11" s="687" t="str">
        <f>"4."&amp;mergeValue(A11) &amp;"."&amp;mergeValue(B11)</f>
        <v>4.1.1</v>
      </c>
      <c r="G11" s="445" t="s">
        <v>599</v>
      </c>
      <c r="H11" s="680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4"/>
      <c r="B12" s="774"/>
      <c r="C12" s="774">
        <v>1</v>
      </c>
      <c r="D12" s="678"/>
      <c r="F12" s="687" t="str">
        <f>"4."&amp;mergeValue(A12) &amp;"."&amp;mergeValue(B12)&amp;"."&amp;mergeValue(C12)</f>
        <v>4.1.1.1</v>
      </c>
      <c r="G12" s="461" t="s">
        <v>502</v>
      </c>
      <c r="H12" s="680" t="str">
        <f>IF(Территории!H13="","","" &amp; Территории!H13 &amp; "")</f>
        <v>Воскресенск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4"/>
      <c r="B13" s="774"/>
      <c r="C13" s="774"/>
      <c r="D13" s="678">
        <v>1</v>
      </c>
      <c r="F13" s="687" t="str">
        <f>"4."&amp;mergeValue(A13) &amp;"."&amp;mergeValue(B13)&amp;"."&amp;mergeValue(C13)&amp;"."&amp;mergeValue(D13)</f>
        <v>4.1.1.1.1</v>
      </c>
      <c r="G13" s="540" t="s">
        <v>503</v>
      </c>
      <c r="H13" s="680" t="str">
        <f>IF(Территории!R14="","","" &amp; Территории!R14 &amp; "")</f>
        <v>Воскресенск (46710000)</v>
      </c>
      <c r="I13" s="679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9" t="s">
        <v>600</v>
      </c>
      <c r="H15" s="769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UBqUjhWvZkGzlLNBA9hUJ9Ms9Iot0wp/cfpb9kpH3hRA60y9EzsfAMGWgyrH20h9lsturTYNYM1H0rLZ8Dm27g==" saltValue="XWBPp4yRKxtpd9vkRDAym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  <pageSetUpPr fitToPage="1"/>
  </sheetPr>
  <dimension ref="A1:AF34"/>
  <sheetViews>
    <sheetView showGridLines="0" topLeftCell="D16" zoomScaleNormal="100" workbookViewId="0">
      <selection activeCell="J22" sqref="J22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2"/>
    <col min="16" max="16384" width="10.57031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7" t="s">
        <v>655</v>
      </c>
      <c r="E5" s="777"/>
      <c r="F5" s="777"/>
      <c r="G5" s="777"/>
      <c r="H5" s="777"/>
      <c r="I5" s="777"/>
      <c r="J5" s="777"/>
      <c r="K5" s="777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18.75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3" t="str">
        <f>IF(datePr_ch="",IF(datePr="","",datePr),datePr_ch)</f>
        <v>28.04.2022</v>
      </c>
      <c r="G7" s="793"/>
      <c r="H7" s="793"/>
      <c r="I7" s="793"/>
      <c r="J7" s="793"/>
      <c r="K7" s="793"/>
      <c r="L7" s="668"/>
      <c r="M7" s="283"/>
    </row>
    <row r="8" spans="1:32" ht="18.75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3" t="str">
        <f>IF(numberPr_ch="",IF(numberPr="","",numberPr),numberPr_ch)</f>
        <v>P001-4545572200-58818966</v>
      </c>
      <c r="G8" s="793"/>
      <c r="H8" s="793"/>
      <c r="I8" s="793"/>
      <c r="J8" s="793"/>
      <c r="K8" s="793"/>
      <c r="L8" s="668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75" t="s">
        <v>469</v>
      </c>
      <c r="E10" s="775"/>
      <c r="F10" s="775"/>
      <c r="G10" s="775"/>
      <c r="H10" s="775"/>
      <c r="I10" s="775"/>
      <c r="J10" s="775"/>
      <c r="K10" s="775"/>
      <c r="L10" s="776" t="s">
        <v>470</v>
      </c>
    </row>
    <row r="11" spans="1:32" ht="21" customHeight="1">
      <c r="C11" s="86"/>
      <c r="D11" s="788" t="s">
        <v>95</v>
      </c>
      <c r="E11" s="790" t="s">
        <v>299</v>
      </c>
      <c r="F11" s="790" t="s">
        <v>23</v>
      </c>
      <c r="G11" s="794" t="s">
        <v>608</v>
      </c>
      <c r="H11" s="795"/>
      <c r="I11" s="796"/>
      <c r="J11" s="790" t="s">
        <v>464</v>
      </c>
      <c r="K11" s="790" t="s">
        <v>471</v>
      </c>
      <c r="L11" s="776"/>
    </row>
    <row r="12" spans="1:32" ht="21" customHeight="1">
      <c r="C12" s="86"/>
      <c r="D12" s="789"/>
      <c r="E12" s="791"/>
      <c r="F12" s="791"/>
      <c r="G12" s="800" t="s">
        <v>609</v>
      </c>
      <c r="H12" s="801"/>
      <c r="I12" s="115" t="s">
        <v>610</v>
      </c>
      <c r="J12" s="791"/>
      <c r="K12" s="791"/>
      <c r="L12" s="776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802" t="s">
        <v>54</v>
      </c>
      <c r="H13" s="802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85" t="s">
        <v>611</v>
      </c>
      <c r="F14" s="787"/>
      <c r="G14" s="787"/>
      <c r="H14" s="787"/>
      <c r="I14" s="787"/>
      <c r="J14" s="787"/>
      <c r="K14" s="787"/>
      <c r="L14" s="184"/>
      <c r="M14" s="608"/>
    </row>
    <row r="15" spans="1:32" ht="56.25">
      <c r="A15" s="407"/>
      <c r="C15" s="86"/>
      <c r="D15" s="606" t="s">
        <v>297</v>
      </c>
      <c r="E15" s="414" t="s">
        <v>473</v>
      </c>
      <c r="F15" s="414" t="s">
        <v>473</v>
      </c>
      <c r="G15" s="803" t="s">
        <v>473</v>
      </c>
      <c r="H15" s="804"/>
      <c r="I15" s="414" t="s">
        <v>473</v>
      </c>
      <c r="J15" s="657" t="s">
        <v>2767</v>
      </c>
      <c r="K15" s="701"/>
      <c r="L15" s="281" t="s">
        <v>612</v>
      </c>
      <c r="M15" s="608"/>
    </row>
    <row r="16" spans="1:32" ht="18.75">
      <c r="A16" s="407"/>
      <c r="B16" s="245">
        <v>3</v>
      </c>
      <c r="C16" s="86"/>
      <c r="D16" s="610">
        <v>2</v>
      </c>
      <c r="E16" s="797" t="s">
        <v>613</v>
      </c>
      <c r="F16" s="798"/>
      <c r="G16" s="798"/>
      <c r="H16" s="799"/>
      <c r="I16" s="799"/>
      <c r="J16" s="799" t="s">
        <v>473</v>
      </c>
      <c r="K16" s="799"/>
      <c r="L16" s="603"/>
      <c r="M16" s="608"/>
    </row>
    <row r="17" spans="1:15" ht="90" customHeight="1">
      <c r="A17" s="407"/>
      <c r="C17" s="781"/>
      <c r="D17" s="792" t="s">
        <v>614</v>
      </c>
      <c r="E17" s="782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17" s="786" t="str">
        <f>IF('Перечень тарифов'!J21="","наименование отсутствует","" &amp; 'Перечень тарифов'!J21 &amp; "")</f>
        <v>Транспортировка сточных вод</v>
      </c>
      <c r="G17" s="414"/>
      <c r="H17" s="667" t="s">
        <v>823</v>
      </c>
      <c r="I17" s="666" t="s">
        <v>824</v>
      </c>
      <c r="J17" s="657" t="s">
        <v>251</v>
      </c>
      <c r="K17" s="414" t="s">
        <v>473</v>
      </c>
      <c r="L17" s="778" t="s">
        <v>656</v>
      </c>
      <c r="M17" s="608"/>
    </row>
    <row r="18" spans="1:15" ht="18.75">
      <c r="A18" s="407"/>
      <c r="C18" s="781"/>
      <c r="D18" s="792"/>
      <c r="E18" s="782"/>
      <c r="F18" s="786"/>
      <c r="G18" s="611"/>
      <c r="H18" s="605" t="s">
        <v>278</v>
      </c>
      <c r="I18" s="418"/>
      <c r="J18" s="418"/>
      <c r="K18" s="416"/>
      <c r="L18" s="780"/>
      <c r="M18" s="608"/>
    </row>
    <row r="19" spans="1:15" ht="18.75">
      <c r="A19" s="407"/>
      <c r="B19" s="245">
        <v>3</v>
      </c>
      <c r="C19" s="86"/>
      <c r="D19" s="246" t="s">
        <v>53</v>
      </c>
      <c r="E19" s="785" t="s">
        <v>615</v>
      </c>
      <c r="F19" s="785"/>
      <c r="G19" s="785"/>
      <c r="H19" s="785"/>
      <c r="I19" s="785"/>
      <c r="J19" s="785"/>
      <c r="K19" s="785"/>
      <c r="L19" s="535"/>
      <c r="M19" s="608"/>
    </row>
    <row r="20" spans="1:15" ht="33.75">
      <c r="A20" s="407"/>
      <c r="C20" s="86"/>
      <c r="D20" s="606" t="s">
        <v>465</v>
      </c>
      <c r="E20" s="414" t="s">
        <v>473</v>
      </c>
      <c r="F20" s="414" t="s">
        <v>473</v>
      </c>
      <c r="G20" s="803" t="s">
        <v>473</v>
      </c>
      <c r="H20" s="804"/>
      <c r="I20" s="414" t="s">
        <v>473</v>
      </c>
      <c r="J20" s="414" t="s">
        <v>473</v>
      </c>
      <c r="K20" s="700" t="s">
        <v>2768</v>
      </c>
      <c r="L20" s="281" t="s">
        <v>616</v>
      </c>
      <c r="M20" s="608"/>
    </row>
    <row r="21" spans="1:15" ht="18.75">
      <c r="A21" s="407"/>
      <c r="B21" s="245">
        <v>3</v>
      </c>
      <c r="C21" s="86"/>
      <c r="D21" s="246" t="s">
        <v>54</v>
      </c>
      <c r="E21" s="785" t="s">
        <v>617</v>
      </c>
      <c r="F21" s="785"/>
      <c r="G21" s="785"/>
      <c r="H21" s="785"/>
      <c r="I21" s="785"/>
      <c r="J21" s="785"/>
      <c r="K21" s="785"/>
      <c r="L21" s="535"/>
      <c r="M21" s="608"/>
    </row>
    <row r="22" spans="1:15" ht="67.5" customHeight="1">
      <c r="A22" s="407"/>
      <c r="C22" s="781"/>
      <c r="D22" s="792" t="s">
        <v>466</v>
      </c>
      <c r="E22" s="782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2" s="786" t="str">
        <f>IF('Перечень тарифов'!J21="","наименование отсутствует","" &amp; 'Перечень тарифов'!J21 &amp; "")</f>
        <v>Транспортировка сточных вод</v>
      </c>
      <c r="G22" s="414"/>
      <c r="H22" s="667" t="s">
        <v>823</v>
      </c>
      <c r="I22" s="666" t="s">
        <v>824</v>
      </c>
      <c r="J22" s="670">
        <v>8861.32</v>
      </c>
      <c r="K22" s="414" t="s">
        <v>473</v>
      </c>
      <c r="L22" s="778" t="s">
        <v>657</v>
      </c>
      <c r="M22" s="608"/>
    </row>
    <row r="23" spans="1:15" ht="18.75">
      <c r="A23" s="407"/>
      <c r="C23" s="781"/>
      <c r="D23" s="792"/>
      <c r="E23" s="782"/>
      <c r="F23" s="786"/>
      <c r="G23" s="611"/>
      <c r="H23" s="605" t="s">
        <v>278</v>
      </c>
      <c r="I23" s="415"/>
      <c r="J23" s="415"/>
      <c r="K23" s="416"/>
      <c r="L23" s="780"/>
      <c r="M23" s="608"/>
    </row>
    <row r="24" spans="1:15" ht="18.75">
      <c r="A24" s="407"/>
      <c r="C24" s="86"/>
      <c r="D24" s="246" t="s">
        <v>71</v>
      </c>
      <c r="E24" s="785" t="s">
        <v>618</v>
      </c>
      <c r="F24" s="785"/>
      <c r="G24" s="785"/>
      <c r="H24" s="785"/>
      <c r="I24" s="785"/>
      <c r="J24" s="785"/>
      <c r="K24" s="785"/>
      <c r="L24" s="535"/>
      <c r="M24" s="608"/>
    </row>
    <row r="25" spans="1:15" ht="78.75" customHeight="1">
      <c r="A25" s="407"/>
      <c r="C25" s="781"/>
      <c r="D25" s="783" t="s">
        <v>467</v>
      </c>
      <c r="E25" s="782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5" s="786" t="str">
        <f>IF('Перечень тарифов'!J21="","наименование отсутствует","" &amp; 'Перечень тарифов'!J21 &amp; "")</f>
        <v>Транспортировка сточных вод</v>
      </c>
      <c r="G25" s="414"/>
      <c r="H25" s="667" t="s">
        <v>823</v>
      </c>
      <c r="I25" s="666" t="s">
        <v>824</v>
      </c>
      <c r="J25" s="670">
        <v>131.76</v>
      </c>
      <c r="K25" s="414" t="s">
        <v>473</v>
      </c>
      <c r="L25" s="778" t="s">
        <v>646</v>
      </c>
      <c r="M25" s="608"/>
    </row>
    <row r="26" spans="1:15" ht="18.75">
      <c r="A26" s="407"/>
      <c r="C26" s="781"/>
      <c r="D26" s="784"/>
      <c r="E26" s="782"/>
      <c r="F26" s="786"/>
      <c r="G26" s="611"/>
      <c r="H26" s="605" t="s">
        <v>278</v>
      </c>
      <c r="I26" s="415"/>
      <c r="J26" s="415"/>
      <c r="K26" s="416"/>
      <c r="L26" s="780"/>
      <c r="M26" s="608"/>
    </row>
    <row r="27" spans="1:15" ht="26.1" customHeight="1">
      <c r="A27" s="407"/>
      <c r="C27" s="86"/>
      <c r="D27" s="246" t="s">
        <v>72</v>
      </c>
      <c r="E27" s="785" t="s">
        <v>658</v>
      </c>
      <c r="F27" s="785"/>
      <c r="G27" s="785"/>
      <c r="H27" s="785"/>
      <c r="I27" s="785"/>
      <c r="J27" s="785"/>
      <c r="K27" s="785"/>
      <c r="L27" s="535"/>
      <c r="M27" s="608"/>
    </row>
    <row r="28" spans="1:15" ht="112.5" customHeight="1">
      <c r="A28" s="407"/>
      <c r="C28" s="781"/>
      <c r="D28" s="783" t="s">
        <v>468</v>
      </c>
      <c r="E28" s="782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28" s="786" t="str">
        <f>IF('Перечень тарифов'!J21="","наименование отсутствует","" &amp; 'Перечень тарифов'!J21 &amp; "")</f>
        <v>Транспортировка сточных вод</v>
      </c>
      <c r="G28" s="414"/>
      <c r="H28" s="667" t="s">
        <v>823</v>
      </c>
      <c r="I28" s="666" t="s">
        <v>824</v>
      </c>
      <c r="J28" s="670">
        <v>0</v>
      </c>
      <c r="K28" s="414" t="s">
        <v>473</v>
      </c>
      <c r="L28" s="778" t="s">
        <v>647</v>
      </c>
      <c r="M28" s="608"/>
      <c r="O28" s="312" t="s">
        <v>582</v>
      </c>
    </row>
    <row r="29" spans="1:15" ht="18.75">
      <c r="A29" s="407"/>
      <c r="C29" s="781"/>
      <c r="D29" s="784"/>
      <c r="E29" s="782"/>
      <c r="F29" s="786"/>
      <c r="G29" s="611"/>
      <c r="H29" s="605" t="s">
        <v>278</v>
      </c>
      <c r="I29" s="415"/>
      <c r="J29" s="415"/>
      <c r="K29" s="416"/>
      <c r="L29" s="780"/>
      <c r="M29" s="608"/>
    </row>
    <row r="30" spans="1:15" ht="25.5" customHeight="1">
      <c r="A30" s="407"/>
      <c r="B30" s="245">
        <v>3</v>
      </c>
      <c r="C30" s="86"/>
      <c r="D30" s="246" t="s">
        <v>186</v>
      </c>
      <c r="E30" s="785" t="s">
        <v>659</v>
      </c>
      <c r="F30" s="785"/>
      <c r="G30" s="785"/>
      <c r="H30" s="785"/>
      <c r="I30" s="785"/>
      <c r="J30" s="785"/>
      <c r="K30" s="785"/>
      <c r="L30" s="535"/>
      <c r="M30" s="608"/>
    </row>
    <row r="31" spans="1:15" ht="112.5" customHeight="1">
      <c r="A31" s="407"/>
      <c r="C31" s="781"/>
      <c r="D31" s="783" t="s">
        <v>619</v>
      </c>
      <c r="E31" s="782" t="str">
        <f>IF('Перечень тарифов'!E21="","наименование отсутствует","" &amp; 'Перечень тарифов'!E21 &amp; "")</f>
        <v>Тариф на транспортировку сточных вод</v>
      </c>
      <c r="F31" s="786" t="str">
        <f>IF('Перечень тарифов'!J21="","наименование отсутствует","" &amp; 'Перечень тарифов'!J21 &amp; "")</f>
        <v>Транспортировка сточных вод</v>
      </c>
      <c r="G31" s="414"/>
      <c r="H31" s="667" t="s">
        <v>823</v>
      </c>
      <c r="I31" s="666" t="s">
        <v>824</v>
      </c>
      <c r="J31" s="670">
        <v>0</v>
      </c>
      <c r="K31" s="414" t="s">
        <v>473</v>
      </c>
      <c r="L31" s="778" t="s">
        <v>648</v>
      </c>
      <c r="M31" s="608"/>
    </row>
    <row r="32" spans="1:15" ht="18.75">
      <c r="A32" s="407"/>
      <c r="C32" s="781"/>
      <c r="D32" s="784"/>
      <c r="E32" s="782"/>
      <c r="F32" s="786"/>
      <c r="G32" s="611"/>
      <c r="H32" s="605" t="s">
        <v>278</v>
      </c>
      <c r="I32" s="415"/>
      <c r="J32" s="415"/>
      <c r="K32" s="416"/>
      <c r="L32" s="780"/>
      <c r="M32" s="608"/>
    </row>
    <row r="33" spans="1:15" s="228" customFormat="1" ht="3" customHeight="1">
      <c r="A33" s="407"/>
      <c r="D33" s="623"/>
      <c r="E33" s="623"/>
      <c r="F33" s="623"/>
      <c r="G33" s="623"/>
      <c r="H33" s="623"/>
      <c r="I33" s="623"/>
      <c r="J33" s="623"/>
      <c r="K33" s="623"/>
      <c r="L33" s="623"/>
      <c r="N33" s="409"/>
      <c r="O33" s="409"/>
    </row>
    <row r="34" spans="1:15" ht="24.75" customHeight="1">
      <c r="D34" s="417">
        <v>1</v>
      </c>
      <c r="E34" s="769" t="s">
        <v>690</v>
      </c>
      <c r="F34" s="769"/>
      <c r="G34" s="769"/>
      <c r="H34" s="769"/>
      <c r="I34" s="769"/>
      <c r="J34" s="769"/>
      <c r="K34" s="769"/>
      <c r="L34" s="769"/>
    </row>
  </sheetData>
  <sheetProtection algorithmName="SHA-512" hashValue="BBtZqiIad6JRtkW2B51hlZIvjUyNfCTp71sHytipWuPqJ9WZEd+o9rJ747/9mb6EdHYXn2rXbUJi4zHBHNNcRw==" saltValue="n0zL7haE+a2V7fzZgZCe/Q==" spinCount="100000" sheet="1" objects="1" scenarios="1" formatColumns="0" formatRows="0"/>
  <mergeCells count="48"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8 L16:L17 L22 L25 L31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17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28 J22 J25 J31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7bc8b978-7d8a-403a-a8f7-c29bf379a749" xr:uid="{00000000-0004-0000-0A00-000000000000}"/>
  </hyperlinks>
  <pageMargins left="0.70866141732283472" right="0.70866141732283472" top="0.74803149606299213" bottom="0.74803149606299213" header="0.31496062992125984" footer="0.31496062992125984"/>
  <pageSetup scale="3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96</v>
      </c>
    </row>
    <row r="2" spans="1:20" ht="22.5">
      <c r="F2" s="770" t="s">
        <v>496</v>
      </c>
      <c r="G2" s="771"/>
      <c r="H2" s="772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9" t="s">
        <v>469</v>
      </c>
      <c r="G4" s="729"/>
      <c r="H4" s="729"/>
      <c r="I4" s="773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3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29.04.2022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4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4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4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4"/>
      <c r="B11" s="774">
        <v>1</v>
      </c>
      <c r="C11" s="462"/>
      <c r="D11" s="462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4"/>
      <c r="B12" s="774"/>
      <c r="C12" s="774">
        <v>1</v>
      </c>
      <c r="D12" s="462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4"/>
      <c r="B13" s="774"/>
      <c r="C13" s="774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5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4"/>
      <c r="B14" s="774"/>
      <c r="C14" s="774"/>
      <c r="D14" s="462"/>
      <c r="F14" s="458"/>
      <c r="G14" s="162" t="s">
        <v>4</v>
      </c>
      <c r="H14" s="463"/>
      <c r="I14" s="80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4"/>
      <c r="B15" s="774"/>
      <c r="C15" s="462"/>
      <c r="D15" s="462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4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9" t="s">
        <v>600</v>
      </c>
      <c r="H19" s="769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70" t="s">
        <v>660</v>
      </c>
      <c r="M5" s="771"/>
      <c r="N5" s="771"/>
      <c r="O5" s="771"/>
      <c r="P5" s="771"/>
      <c r="Q5" s="771"/>
      <c r="R5" s="771"/>
      <c r="S5" s="771"/>
      <c r="T5" s="771"/>
      <c r="U5" s="772"/>
      <c r="V5" s="575"/>
    </row>
    <row r="6" spans="7:34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338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</row>
    <row r="7" spans="7:34" s="449" customFormat="1" ht="5.25" hidden="1">
      <c r="L7" s="614"/>
      <c r="M7" s="615"/>
      <c r="O7" s="816"/>
      <c r="P7" s="816"/>
      <c r="Q7" s="816"/>
      <c r="R7" s="816"/>
      <c r="S7" s="816"/>
      <c r="T7" s="816"/>
      <c r="U7" s="816"/>
      <c r="V7" s="816"/>
      <c r="W7" s="336"/>
    </row>
    <row r="8" spans="7:34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93" t="str">
        <f>IF(datePr_ch="",IF(datePr="","",datePr),datePr_ch)</f>
        <v>28.04.2022</v>
      </c>
      <c r="P8" s="793"/>
      <c r="Q8" s="793"/>
      <c r="R8" s="793"/>
      <c r="S8" s="793"/>
      <c r="T8" s="793"/>
      <c r="U8" s="793"/>
      <c r="V8" s="793"/>
      <c r="W8" s="66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93" t="str">
        <f>IF(numberPr_ch="",IF(numberPr="","",numberPr),numberPr_ch)</f>
        <v>P001-4545572200-58818966</v>
      </c>
      <c r="P9" s="793"/>
      <c r="Q9" s="793"/>
      <c r="R9" s="793"/>
      <c r="S9" s="793"/>
      <c r="T9" s="793"/>
      <c r="U9" s="793"/>
      <c r="V9" s="793"/>
      <c r="W9" s="66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4"/>
      <c r="M10" s="615"/>
      <c r="O10" s="816"/>
      <c r="P10" s="816"/>
      <c r="Q10" s="816"/>
      <c r="R10" s="816"/>
      <c r="S10" s="816"/>
      <c r="T10" s="816"/>
      <c r="U10" s="816"/>
      <c r="V10" s="816"/>
      <c r="W10" s="336"/>
    </row>
    <row r="11" spans="7:34" s="250" customFormat="1" ht="3" hidden="1" customHeight="1">
      <c r="G11" s="249"/>
      <c r="H11" s="249"/>
      <c r="L11" s="764"/>
      <c r="M11" s="764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29" t="s">
        <v>469</v>
      </c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 t="s">
        <v>470</v>
      </c>
    </row>
    <row r="14" spans="7:34" ht="15" customHeight="1">
      <c r="J14" s="86"/>
      <c r="K14" s="86"/>
      <c r="L14" s="729" t="s">
        <v>95</v>
      </c>
      <c r="M14" s="729" t="s">
        <v>404</v>
      </c>
      <c r="N14" s="729"/>
      <c r="O14" s="821" t="s">
        <v>474</v>
      </c>
      <c r="P14" s="821"/>
      <c r="Q14" s="821"/>
      <c r="R14" s="821"/>
      <c r="S14" s="821"/>
      <c r="T14" s="821"/>
      <c r="U14" s="729" t="s">
        <v>338</v>
      </c>
      <c r="V14" s="820" t="s">
        <v>278</v>
      </c>
      <c r="W14" s="729"/>
    </row>
    <row r="15" spans="7:34" ht="14.25" customHeight="1">
      <c r="J15" s="86"/>
      <c r="K15" s="86"/>
      <c r="L15" s="729"/>
      <c r="M15" s="729"/>
      <c r="N15" s="729"/>
      <c r="O15" s="247" t="s">
        <v>475</v>
      </c>
      <c r="P15" s="807" t="s">
        <v>274</v>
      </c>
      <c r="Q15" s="807"/>
      <c r="R15" s="761" t="s">
        <v>476</v>
      </c>
      <c r="S15" s="761"/>
      <c r="T15" s="761"/>
      <c r="U15" s="729"/>
      <c r="V15" s="820"/>
      <c r="W15" s="729"/>
    </row>
    <row r="16" spans="7:34" ht="33.75" customHeight="1">
      <c r="J16" s="86"/>
      <c r="K16" s="86"/>
      <c r="L16" s="729"/>
      <c r="M16" s="729"/>
      <c r="N16" s="729"/>
      <c r="O16" s="419" t="s">
        <v>477</v>
      </c>
      <c r="P16" s="420" t="s">
        <v>665</v>
      </c>
      <c r="Q16" s="420" t="s">
        <v>386</v>
      </c>
      <c r="R16" s="421" t="s">
        <v>277</v>
      </c>
      <c r="S16" s="814" t="s">
        <v>276</v>
      </c>
      <c r="T16" s="814"/>
      <c r="U16" s="729"/>
      <c r="V16" s="820"/>
      <c r="W16" s="729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5">
        <f ca="1">OFFSET(S17,0,-1)+1</f>
        <v>7</v>
      </c>
      <c r="T17" s="815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13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8"/>
      <c r="P18" s="758"/>
      <c r="Q18" s="758"/>
      <c r="R18" s="758"/>
      <c r="S18" s="758"/>
      <c r="T18" s="758"/>
      <c r="U18" s="758"/>
      <c r="V18" s="758"/>
      <c r="W18" s="582" t="s">
        <v>622</v>
      </c>
    </row>
    <row r="19" spans="1:35" ht="22.5">
      <c r="A19" s="813"/>
      <c r="B19" s="813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08"/>
      <c r="P19" s="808"/>
      <c r="Q19" s="808"/>
      <c r="R19" s="808"/>
      <c r="S19" s="808"/>
      <c r="T19" s="808"/>
      <c r="U19" s="808"/>
      <c r="V19" s="808"/>
      <c r="W19" s="281" t="s">
        <v>483</v>
      </c>
    </row>
    <row r="20" spans="1:35" ht="45">
      <c r="A20" s="813"/>
      <c r="B20" s="813"/>
      <c r="C20" s="813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644</v>
      </c>
      <c r="N20" s="280"/>
      <c r="O20" s="808"/>
      <c r="P20" s="808"/>
      <c r="Q20" s="808"/>
      <c r="R20" s="808"/>
      <c r="S20" s="808"/>
      <c r="T20" s="808"/>
      <c r="U20" s="808"/>
      <c r="V20" s="808"/>
      <c r="W20" s="281" t="s">
        <v>649</v>
      </c>
      <c r="AA20" s="312"/>
    </row>
    <row r="21" spans="1:35" ht="33.75">
      <c r="A21" s="813"/>
      <c r="B21" s="813"/>
      <c r="C21" s="813"/>
      <c r="D21" s="813">
        <v>1</v>
      </c>
      <c r="E21" s="337"/>
      <c r="F21" s="337"/>
      <c r="G21" s="337"/>
      <c r="H21" s="337"/>
      <c r="I21" s="80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3"/>
      <c r="P21" s="823"/>
      <c r="Q21" s="823"/>
      <c r="R21" s="823"/>
      <c r="S21" s="823"/>
      <c r="T21" s="823"/>
      <c r="U21" s="823"/>
      <c r="V21" s="823"/>
      <c r="W21" s="281" t="s">
        <v>666</v>
      </c>
      <c r="AA21" s="312"/>
    </row>
    <row r="22" spans="1:35" ht="33.75">
      <c r="A22" s="813"/>
      <c r="B22" s="813"/>
      <c r="C22" s="813"/>
      <c r="D22" s="813"/>
      <c r="E22" s="813">
        <v>1</v>
      </c>
      <c r="F22" s="337"/>
      <c r="G22" s="337"/>
      <c r="H22" s="337"/>
      <c r="I22" s="806"/>
      <c r="J22" s="80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2"/>
      <c r="P22" s="822"/>
      <c r="Q22" s="822"/>
      <c r="R22" s="822"/>
      <c r="S22" s="822"/>
      <c r="T22" s="822"/>
      <c r="U22" s="822"/>
      <c r="V22" s="822"/>
      <c r="W22" s="281" t="s">
        <v>484</v>
      </c>
      <c r="Y22" s="312" t="str">
        <f>strCheckUnique(Z22:Z25)</f>
        <v/>
      </c>
      <c r="AA22" s="312"/>
    </row>
    <row r="23" spans="1:35" ht="66" customHeight="1">
      <c r="A23" s="813"/>
      <c r="B23" s="813"/>
      <c r="C23" s="813"/>
      <c r="D23" s="813"/>
      <c r="E23" s="813"/>
      <c r="F23" s="335">
        <v>1</v>
      </c>
      <c r="G23" s="335"/>
      <c r="H23" s="335"/>
      <c r="I23" s="806"/>
      <c r="J23" s="80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10"/>
      <c r="O23" s="191"/>
      <c r="P23" s="191"/>
      <c r="Q23" s="191"/>
      <c r="R23" s="811"/>
      <c r="S23" s="809" t="s">
        <v>87</v>
      </c>
      <c r="T23" s="811"/>
      <c r="U23" s="809" t="s">
        <v>88</v>
      </c>
      <c r="V23" s="277"/>
      <c r="W23" s="817" t="s">
        <v>623</v>
      </c>
      <c r="X23" s="581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13"/>
      <c r="B24" s="813"/>
      <c r="C24" s="813"/>
      <c r="D24" s="813"/>
      <c r="E24" s="813"/>
      <c r="F24" s="335"/>
      <c r="G24" s="335"/>
      <c r="H24" s="335"/>
      <c r="I24" s="806"/>
      <c r="J24" s="806"/>
      <c r="K24" s="339"/>
      <c r="L24" s="170"/>
      <c r="M24" s="204"/>
      <c r="N24" s="810"/>
      <c r="O24" s="294"/>
      <c r="P24" s="291"/>
      <c r="Q24" s="292" t="str">
        <f>R23 &amp; "-" &amp; T23</f>
        <v>-</v>
      </c>
      <c r="R24" s="811"/>
      <c r="S24" s="809"/>
      <c r="T24" s="812"/>
      <c r="U24" s="809"/>
      <c r="V24" s="277"/>
      <c r="W24" s="818"/>
      <c r="AA24" s="312"/>
    </row>
    <row r="25" spans="1:35" customFormat="1" ht="15" customHeight="1">
      <c r="A25" s="813"/>
      <c r="B25" s="813"/>
      <c r="C25" s="813"/>
      <c r="D25" s="813"/>
      <c r="E25" s="813"/>
      <c r="F25" s="335"/>
      <c r="G25" s="335"/>
      <c r="H25" s="335"/>
      <c r="I25" s="806"/>
      <c r="J25" s="80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19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13"/>
      <c r="B26" s="813"/>
      <c r="C26" s="813"/>
      <c r="D26" s="813"/>
      <c r="E26" s="335"/>
      <c r="F26" s="337"/>
      <c r="G26" s="337"/>
      <c r="H26" s="337"/>
      <c r="I26" s="80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13"/>
      <c r="B27" s="813"/>
      <c r="C27" s="813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13"/>
      <c r="B28" s="813"/>
      <c r="C28" s="335"/>
      <c r="D28" s="335"/>
      <c r="E28" s="340"/>
      <c r="F28" s="337"/>
      <c r="G28" s="337"/>
      <c r="H28" s="337"/>
      <c r="I28" s="200"/>
      <c r="J28" s="85"/>
      <c r="K28" s="179"/>
      <c r="L28" s="111"/>
      <c r="M28" s="161" t="s">
        <v>675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13"/>
      <c r="B29" s="335"/>
      <c r="C29" s="340"/>
      <c r="D29" s="340"/>
      <c r="E29" s="340"/>
      <c r="F29" s="337"/>
      <c r="G29" s="337"/>
      <c r="H29" s="337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337"/>
      <c r="H30" s="337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3">
        <v>1</v>
      </c>
      <c r="M32" s="769" t="s">
        <v>691</v>
      </c>
      <c r="N32" s="769"/>
      <c r="O32" s="769"/>
      <c r="P32" s="769"/>
      <c r="Q32" s="769"/>
      <c r="R32" s="769"/>
      <c r="S32" s="769"/>
      <c r="T32" s="769"/>
      <c r="U32" s="769"/>
      <c r="V32" s="769"/>
    </row>
  </sheetData>
  <sheetProtection password="FA9C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 xr:uid="{00000000-0002-0000-0C00-000000000000}">
      <formula1>900</formula1>
    </dataValidation>
    <dataValidation allowBlank="1" promptTitle="checkPeriodRange" sqref="Q24" xr:uid="{00000000-0002-0000-0C00-000001000000}"/>
    <dataValidation type="list" allowBlank="1" showInputMessage="1" showErrorMessage="1" errorTitle="Ошибка" error="Выберите значение из списка" sqref="O22" xr:uid="{00000000-0002-0000-0C00-000002000000}">
      <formula1>kind_of_cons</formula1>
    </dataValidation>
    <dataValidation allowBlank="1" sqref="S25:S30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C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52</v>
      </c>
    </row>
    <row r="2" spans="1:20" ht="22.5">
      <c r="F2" s="770" t="s">
        <v>496</v>
      </c>
      <c r="G2" s="771"/>
      <c r="H2" s="772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9" t="s">
        <v>469</v>
      </c>
      <c r="G4" s="729"/>
      <c r="H4" s="729"/>
      <c r="I4" s="773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3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29.04.2022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4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4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4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4"/>
      <c r="B11" s="774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4"/>
      <c r="B12" s="774"/>
      <c r="C12" s="774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Воскресенск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4"/>
      <c r="B13" s="774"/>
      <c r="C13" s="774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Воскресенск (46710000)</v>
      </c>
      <c r="I13" s="679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9" t="s">
        <v>600</v>
      </c>
      <c r="H15" s="769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VyMuAPAwgqfkwRNKts4yTWiqdL9ab+Kn4UkglOJUwPBypmxi71nahJMYYoCxj5gdhzrGLnkTY37yB0KTomh2HQ==" saltValue="GS9Lco9ohvQdAwRZaYXCS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AP29"/>
  <sheetViews>
    <sheetView showGridLines="0" topLeftCell="I4" zoomScaleNormal="100" workbookViewId="0">
      <selection activeCell="O18" sqref="O18:AC18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hidden="1" customWidth="1"/>
    <col min="29" max="29" width="4.7109375" style="34" customWidth="1"/>
    <col min="30" max="30" width="115.7109375" style="34" customWidth="1"/>
    <col min="31" max="32" width="10.5703125" style="293"/>
    <col min="33" max="33" width="11.140625" style="293" customWidth="1"/>
    <col min="34" max="41" width="10.5703125" style="293"/>
    <col min="42" max="16384" width="10.5703125" style="34"/>
  </cols>
  <sheetData>
    <row r="1" spans="7:41" hidden="1">
      <c r="Q1" s="290"/>
      <c r="R1" s="290"/>
      <c r="X1" s="290"/>
      <c r="Y1" s="290"/>
    </row>
    <row r="2" spans="7:41" hidden="1">
      <c r="U2" s="290"/>
      <c r="AB2" s="290"/>
    </row>
    <row r="3" spans="7:41" hidden="1"/>
    <row r="4" spans="7:4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5" customHeight="1">
      <c r="J5" s="86"/>
      <c r="K5" s="86"/>
      <c r="L5" s="770" t="s">
        <v>660</v>
      </c>
      <c r="M5" s="771"/>
      <c r="N5" s="771"/>
      <c r="O5" s="771"/>
      <c r="P5" s="771"/>
      <c r="Q5" s="771"/>
      <c r="R5" s="771"/>
      <c r="S5" s="771"/>
      <c r="T5" s="771"/>
      <c r="U5" s="772"/>
      <c r="V5" s="702"/>
      <c r="W5" s="702"/>
      <c r="X5" s="702"/>
      <c r="Y5" s="702"/>
      <c r="Z5" s="702"/>
      <c r="AA5" s="702"/>
      <c r="AB5" s="702"/>
    </row>
    <row r="6" spans="7:41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7:41" s="449" customFormat="1" ht="5.25" hidden="1">
      <c r="L7" s="614"/>
      <c r="M7" s="615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336"/>
    </row>
    <row r="8" spans="7:41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793" t="str">
        <f>IF(datePr_ch="",IF(datePr="","",datePr),datePr_ch)</f>
        <v>28.04.2022</v>
      </c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66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</row>
    <row r="9" spans="7:41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793" t="str">
        <f>IF(numberPr_ch="",IF(numberPr="","",numberPr),numberPr_ch)</f>
        <v>P001-4545572200-58818966</v>
      </c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66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</row>
    <row r="10" spans="7:41" s="449" customFormat="1" ht="5.25" hidden="1">
      <c r="L10" s="614"/>
      <c r="M10" s="615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336"/>
    </row>
    <row r="11" spans="7:41" s="250" customFormat="1" ht="15.75" hidden="1" customHeight="1">
      <c r="G11" s="249"/>
      <c r="H11" s="249"/>
      <c r="L11" s="764"/>
      <c r="M11" s="764"/>
      <c r="N11" s="210"/>
      <c r="O11" s="283"/>
      <c r="P11" s="283"/>
      <c r="Q11" s="283"/>
      <c r="R11" s="283"/>
      <c r="S11" s="283"/>
      <c r="T11" s="283"/>
      <c r="U11" s="310" t="s">
        <v>376</v>
      </c>
      <c r="V11" s="283"/>
      <c r="W11" s="283"/>
      <c r="X11" s="283"/>
      <c r="Y11" s="283"/>
      <c r="Z11" s="283"/>
      <c r="AA11" s="283"/>
      <c r="AB11" s="310" t="s">
        <v>376</v>
      </c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</row>
    <row r="12" spans="7:41" s="250" customFormat="1">
      <c r="G12" s="249"/>
      <c r="H12" s="249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V12" s="806" t="s">
        <v>2770</v>
      </c>
      <c r="W12" s="806"/>
      <c r="X12" s="806"/>
      <c r="Y12" s="806"/>
      <c r="Z12" s="806"/>
      <c r="AA12" s="806"/>
      <c r="AB12" s="806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</row>
    <row r="13" spans="7:41" ht="15" customHeight="1">
      <c r="J13" s="86"/>
      <c r="K13" s="86"/>
      <c r="L13" s="729" t="s">
        <v>469</v>
      </c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 t="s">
        <v>470</v>
      </c>
    </row>
    <row r="14" spans="7:41" ht="15" customHeight="1">
      <c r="J14" s="86"/>
      <c r="K14" s="86"/>
      <c r="L14" s="729" t="s">
        <v>95</v>
      </c>
      <c r="M14" s="729" t="s">
        <v>404</v>
      </c>
      <c r="N14" s="729"/>
      <c r="O14" s="821" t="s">
        <v>474</v>
      </c>
      <c r="P14" s="821"/>
      <c r="Q14" s="821"/>
      <c r="R14" s="821"/>
      <c r="S14" s="821"/>
      <c r="T14" s="821"/>
      <c r="U14" s="729" t="s">
        <v>338</v>
      </c>
      <c r="V14" s="821" t="s">
        <v>474</v>
      </c>
      <c r="W14" s="821"/>
      <c r="X14" s="821"/>
      <c r="Y14" s="821"/>
      <c r="Z14" s="821"/>
      <c r="AA14" s="821"/>
      <c r="AB14" s="729" t="s">
        <v>338</v>
      </c>
      <c r="AC14" s="820" t="s">
        <v>278</v>
      </c>
      <c r="AD14" s="729"/>
    </row>
    <row r="15" spans="7:41" ht="14.25" customHeight="1">
      <c r="J15" s="86"/>
      <c r="K15" s="86"/>
      <c r="L15" s="729"/>
      <c r="M15" s="729"/>
      <c r="N15" s="729"/>
      <c r="O15" s="247" t="s">
        <v>475</v>
      </c>
      <c r="P15" s="807" t="s">
        <v>274</v>
      </c>
      <c r="Q15" s="807"/>
      <c r="R15" s="761" t="s">
        <v>476</v>
      </c>
      <c r="S15" s="761"/>
      <c r="T15" s="761"/>
      <c r="U15" s="729"/>
      <c r="V15" s="689" t="s">
        <v>475</v>
      </c>
      <c r="W15" s="807" t="s">
        <v>274</v>
      </c>
      <c r="X15" s="807"/>
      <c r="Y15" s="761" t="s">
        <v>476</v>
      </c>
      <c r="Z15" s="761"/>
      <c r="AA15" s="761"/>
      <c r="AB15" s="729"/>
      <c r="AC15" s="820"/>
      <c r="AD15" s="729"/>
    </row>
    <row r="16" spans="7:41" ht="33.75" customHeight="1">
      <c r="J16" s="86"/>
      <c r="K16" s="86"/>
      <c r="L16" s="729"/>
      <c r="M16" s="729"/>
      <c r="N16" s="729"/>
      <c r="O16" s="419" t="s">
        <v>477</v>
      </c>
      <c r="P16" s="420" t="s">
        <v>665</v>
      </c>
      <c r="Q16" s="420" t="s">
        <v>386</v>
      </c>
      <c r="R16" s="421" t="s">
        <v>277</v>
      </c>
      <c r="S16" s="814" t="s">
        <v>276</v>
      </c>
      <c r="T16" s="814"/>
      <c r="U16" s="729"/>
      <c r="V16" s="692" t="s">
        <v>477</v>
      </c>
      <c r="W16" s="420" t="s">
        <v>665</v>
      </c>
      <c r="X16" s="420" t="s">
        <v>386</v>
      </c>
      <c r="Y16" s="690" t="s">
        <v>277</v>
      </c>
      <c r="Z16" s="814" t="s">
        <v>276</v>
      </c>
      <c r="AA16" s="814"/>
      <c r="AB16" s="729"/>
      <c r="AC16" s="820"/>
      <c r="AD16" s="729"/>
    </row>
    <row r="17" spans="1:42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5">
        <f ca="1">OFFSET(S17,0,-1)+1</f>
        <v>7</v>
      </c>
      <c r="T17" s="815"/>
      <c r="U17" s="564">
        <f ca="1">OFFSET(U17,0,-2)+1</f>
        <v>8</v>
      </c>
      <c r="V17" s="691">
        <f ca="1">OFFSET(V17,0,-1)+1</f>
        <v>9</v>
      </c>
      <c r="W17" s="691">
        <f ca="1">OFFSET(W17,0,-1)+1</f>
        <v>10</v>
      </c>
      <c r="X17" s="691">
        <f ca="1">OFFSET(X17,0,-1)+1</f>
        <v>11</v>
      </c>
      <c r="Y17" s="691">
        <f ca="1">OFFSET(Y17,0,-1)+1</f>
        <v>12</v>
      </c>
      <c r="Z17" s="815">
        <f ca="1">OFFSET(Z17,0,-1)+1</f>
        <v>13</v>
      </c>
      <c r="AA17" s="815"/>
      <c r="AB17" s="691">
        <f ca="1">OFFSET(AB17,0,-2)+1</f>
        <v>14</v>
      </c>
      <c r="AC17" s="569">
        <f ca="1">OFFSET(AC17,0,-1)</f>
        <v>14</v>
      </c>
      <c r="AD17" s="564">
        <f ca="1">OFFSET(AD17,0,-1)+1</f>
        <v>15</v>
      </c>
    </row>
    <row r="18" spans="1:42" ht="22.5">
      <c r="A18" s="813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582" t="s">
        <v>622</v>
      </c>
    </row>
    <row r="19" spans="1:42" hidden="1">
      <c r="A19" s="813"/>
      <c r="B19" s="813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08"/>
      <c r="P19" s="808"/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281"/>
    </row>
    <row r="20" spans="1:42" hidden="1">
      <c r="A20" s="813"/>
      <c r="B20" s="813"/>
      <c r="C20" s="813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8"/>
      <c r="AA20" s="808"/>
      <c r="AB20" s="808"/>
      <c r="AC20" s="808"/>
      <c r="AD20" s="281"/>
      <c r="AH20" s="312"/>
    </row>
    <row r="21" spans="1:42" ht="33.75">
      <c r="A21" s="813"/>
      <c r="B21" s="813"/>
      <c r="C21" s="813"/>
      <c r="D21" s="813">
        <v>1</v>
      </c>
      <c r="E21" s="405"/>
      <c r="F21" s="405"/>
      <c r="G21" s="405"/>
      <c r="H21" s="405"/>
      <c r="I21" s="80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281" t="s">
        <v>666</v>
      </c>
      <c r="AH21" s="312"/>
    </row>
    <row r="22" spans="1:42" ht="33.75">
      <c r="A22" s="813"/>
      <c r="B22" s="813"/>
      <c r="C22" s="813"/>
      <c r="D22" s="813"/>
      <c r="E22" s="813">
        <v>1</v>
      </c>
      <c r="F22" s="405"/>
      <c r="G22" s="405"/>
      <c r="H22" s="405"/>
      <c r="I22" s="806"/>
      <c r="J22" s="80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22" t="s">
        <v>306</v>
      </c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281" t="s">
        <v>484</v>
      </c>
      <c r="AF22" s="312" t="str">
        <f>strCheckUnique(AG22:AG25)</f>
        <v/>
      </c>
      <c r="AH22" s="312"/>
    </row>
    <row r="23" spans="1:42" ht="66" customHeight="1">
      <c r="A23" s="813"/>
      <c r="B23" s="813"/>
      <c r="C23" s="813"/>
      <c r="D23" s="813"/>
      <c r="E23" s="813"/>
      <c r="F23" s="335">
        <v>1</v>
      </c>
      <c r="G23" s="335"/>
      <c r="H23" s="335"/>
      <c r="I23" s="806"/>
      <c r="J23" s="80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 t="s">
        <v>2752</v>
      </c>
      <c r="N23" s="810"/>
      <c r="O23" s="696">
        <v>44.13</v>
      </c>
      <c r="P23" s="191"/>
      <c r="Q23" s="191"/>
      <c r="R23" s="811" t="s">
        <v>823</v>
      </c>
      <c r="S23" s="809" t="s">
        <v>87</v>
      </c>
      <c r="T23" s="811" t="s">
        <v>2769</v>
      </c>
      <c r="U23" s="809" t="s">
        <v>87</v>
      </c>
      <c r="V23" s="696">
        <v>90.12</v>
      </c>
      <c r="W23" s="191"/>
      <c r="X23" s="191"/>
      <c r="Y23" s="811" t="s">
        <v>2771</v>
      </c>
      <c r="Z23" s="809" t="s">
        <v>87</v>
      </c>
      <c r="AA23" s="811" t="s">
        <v>824</v>
      </c>
      <c r="AB23" s="809" t="s">
        <v>88</v>
      </c>
      <c r="AC23" s="277"/>
      <c r="AD23" s="817" t="s">
        <v>623</v>
      </c>
      <c r="AE23" s="293" t="str">
        <f>strCheckDate(O24:AC24)</f>
        <v/>
      </c>
      <c r="AG23" s="312" t="str">
        <f>IF(M23="","",M23 )</f>
        <v>Транспортировка сточных вод</v>
      </c>
      <c r="AH23" s="312"/>
      <c r="AI23" s="312"/>
      <c r="AJ23" s="312"/>
    </row>
    <row r="24" spans="1:42" ht="14.25" hidden="1" customHeight="1">
      <c r="A24" s="813"/>
      <c r="B24" s="813"/>
      <c r="C24" s="813"/>
      <c r="D24" s="813"/>
      <c r="E24" s="813"/>
      <c r="F24" s="335"/>
      <c r="G24" s="335"/>
      <c r="H24" s="335"/>
      <c r="I24" s="806"/>
      <c r="J24" s="806"/>
      <c r="K24" s="339"/>
      <c r="L24" s="170"/>
      <c r="M24" s="204"/>
      <c r="N24" s="810"/>
      <c r="O24" s="294"/>
      <c r="P24" s="291"/>
      <c r="Q24" s="292" t="str">
        <f>R23 &amp; "-" &amp; T23</f>
        <v>01.01.2023-30.06.2023</v>
      </c>
      <c r="R24" s="811"/>
      <c r="S24" s="809"/>
      <c r="T24" s="812"/>
      <c r="U24" s="809"/>
      <c r="V24" s="294"/>
      <c r="W24" s="291"/>
      <c r="X24" s="292" t="str">
        <f>Y23 &amp; "-" &amp; AA23</f>
        <v>01.07.2023-31.12.2023</v>
      </c>
      <c r="Y24" s="811"/>
      <c r="Z24" s="809"/>
      <c r="AA24" s="812"/>
      <c r="AB24" s="809"/>
      <c r="AC24" s="277"/>
      <c r="AD24" s="818"/>
      <c r="AH24" s="312"/>
    </row>
    <row r="25" spans="1:42" customFormat="1" ht="15" customHeight="1">
      <c r="A25" s="813"/>
      <c r="B25" s="813"/>
      <c r="C25" s="813"/>
      <c r="D25" s="813"/>
      <c r="E25" s="813"/>
      <c r="F25" s="335"/>
      <c r="G25" s="335"/>
      <c r="H25" s="335"/>
      <c r="I25" s="806"/>
      <c r="J25" s="80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56"/>
      <c r="W25" s="156"/>
      <c r="X25" s="156"/>
      <c r="Y25" s="257"/>
      <c r="Z25" s="197"/>
      <c r="AA25" s="197"/>
      <c r="AB25" s="197"/>
      <c r="AC25" s="185"/>
      <c r="AD25" s="819"/>
      <c r="AE25" s="302"/>
      <c r="AF25" s="302"/>
      <c r="AG25" s="302"/>
      <c r="AH25" s="312"/>
      <c r="AI25" s="302"/>
      <c r="AJ25" s="293"/>
      <c r="AK25" s="293"/>
      <c r="AL25" s="293"/>
      <c r="AM25" s="293"/>
      <c r="AN25" s="293"/>
      <c r="AO25" s="293"/>
      <c r="AP25" s="34"/>
    </row>
    <row r="26" spans="1:42" customFormat="1" ht="15" customHeight="1">
      <c r="A26" s="813"/>
      <c r="B26" s="813"/>
      <c r="C26" s="813"/>
      <c r="D26" s="813"/>
      <c r="E26" s="335"/>
      <c r="F26" s="405"/>
      <c r="G26" s="405"/>
      <c r="H26" s="405"/>
      <c r="I26" s="80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56"/>
      <c r="W26" s="156"/>
      <c r="X26" s="156"/>
      <c r="Y26" s="257"/>
      <c r="Z26" s="197"/>
      <c r="AA26" s="197"/>
      <c r="AB26" s="196"/>
      <c r="AC26" s="197"/>
      <c r="AD26" s="185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</row>
    <row r="27" spans="1:42" customFormat="1" ht="15" customHeight="1">
      <c r="A27" s="813"/>
      <c r="B27" s="813"/>
      <c r="C27" s="813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56"/>
      <c r="W27" s="156"/>
      <c r="X27" s="156"/>
      <c r="Y27" s="257"/>
      <c r="Z27" s="197"/>
      <c r="AA27" s="197"/>
      <c r="AB27" s="196"/>
      <c r="AC27" s="197"/>
      <c r="AD27" s="185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</row>
    <row r="28" spans="1:42" ht="3" customHeight="1"/>
    <row r="29" spans="1:42" ht="48.95" customHeight="1">
      <c r="L29" s="613">
        <v>1</v>
      </c>
      <c r="M29" s="769" t="s">
        <v>691</v>
      </c>
      <c r="N29" s="769"/>
      <c r="O29" s="769"/>
      <c r="P29" s="769"/>
      <c r="Q29" s="769"/>
      <c r="R29" s="769"/>
      <c r="S29" s="769"/>
      <c r="T29" s="769"/>
      <c r="U29" s="769"/>
      <c r="V29" s="769"/>
      <c r="W29" s="769"/>
      <c r="X29" s="769"/>
      <c r="Y29" s="769"/>
      <c r="Z29" s="769"/>
      <c r="AA29" s="769"/>
      <c r="AB29" s="769"/>
      <c r="AC29" s="769"/>
    </row>
  </sheetData>
  <sheetProtection algorithmName="SHA-512" hashValue="NNVKalhY8YE71ieIyesme978F2K0m1leLxbvdkfwHSNCMVuOvUqM5qfFDsSOmFuPOtozlodg0msl6k6/ZhWHhA==" saltValue="wyn01ATdPWuh0diaI5Hblg==" spinCount="100000" sheet="1" objects="1" scenarios="1" formatColumns="0" formatRows="0"/>
  <dataConsolidate leftLabels="1" link="1"/>
  <mergeCells count="49">
    <mergeCell ref="V12:AB12"/>
    <mergeCell ref="V14:AA14"/>
    <mergeCell ref="AB14:AB16"/>
    <mergeCell ref="W15:X15"/>
    <mergeCell ref="Y15:AA15"/>
    <mergeCell ref="Z16:AA16"/>
    <mergeCell ref="AD23:AD25"/>
    <mergeCell ref="L5:U5"/>
    <mergeCell ref="P15:Q15"/>
    <mergeCell ref="S16:T16"/>
    <mergeCell ref="R23:R24"/>
    <mergeCell ref="U23:U24"/>
    <mergeCell ref="L11:M11"/>
    <mergeCell ref="O7:AC7"/>
    <mergeCell ref="AC14:AC16"/>
    <mergeCell ref="AD13:AD16"/>
    <mergeCell ref="O8:AC8"/>
    <mergeCell ref="O9:AC9"/>
    <mergeCell ref="O10:AC10"/>
    <mergeCell ref="S17:T17"/>
    <mergeCell ref="L13:AC13"/>
    <mergeCell ref="O12:U12"/>
    <mergeCell ref="M29:AC29"/>
    <mergeCell ref="J22:J25"/>
    <mergeCell ref="O21:AC21"/>
    <mergeCell ref="O20:AC20"/>
    <mergeCell ref="T23:T24"/>
    <mergeCell ref="O22:AC22"/>
    <mergeCell ref="S23:S24"/>
    <mergeCell ref="Y23:Y24"/>
    <mergeCell ref="Z23:Z24"/>
    <mergeCell ref="AA23:AA24"/>
    <mergeCell ref="AB23:AB24"/>
    <mergeCell ref="L14:L16"/>
    <mergeCell ref="M14:M16"/>
    <mergeCell ref="O19:AC19"/>
    <mergeCell ref="A18:A27"/>
    <mergeCell ref="B19:B27"/>
    <mergeCell ref="C20:C27"/>
    <mergeCell ref="D21:D26"/>
    <mergeCell ref="I21:I26"/>
    <mergeCell ref="N23:N24"/>
    <mergeCell ref="E22:E25"/>
    <mergeCell ref="O18:AC18"/>
    <mergeCell ref="O14:T14"/>
    <mergeCell ref="R15:T15"/>
    <mergeCell ref="N14:N16"/>
    <mergeCell ref="U14:U16"/>
    <mergeCell ref="Z17:AA17"/>
  </mergeCells>
  <dataValidations xWindow="911" yWindow="637" count="8">
    <dataValidation allowBlank="1" sqref="S25:S27 Z25:Z27" xr:uid="{00000000-0002-0000-0E00-000000000000}"/>
    <dataValidation allowBlank="1" promptTitle="checkPeriodRange" sqref="Q24 X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AD8:AD9 O21:AC21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 V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 xr:uid="{00000000-0002-0000-0E00-000006000000}"/>
    <dataValidation type="decimal" allowBlank="1" showErrorMessage="1" errorTitle="Ошибка" error="Допускается ввод только действительных чисел!" sqref="O23 V23" xr:uid="{00000000-0002-0000-0E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35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211</v>
      </c>
    </row>
    <row r="2" spans="1:20" ht="22.5">
      <c r="F2" s="770" t="s">
        <v>496</v>
      </c>
      <c r="G2" s="771"/>
      <c r="H2" s="772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9" t="s">
        <v>469</v>
      </c>
      <c r="G4" s="729"/>
      <c r="H4" s="729"/>
      <c r="I4" s="773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3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29.04.2022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4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4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4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4"/>
      <c r="B11" s="774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4"/>
      <c r="B12" s="774"/>
      <c r="C12" s="774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4"/>
      <c r="B13" s="774"/>
      <c r="C13" s="774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5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4"/>
      <c r="B14" s="774"/>
      <c r="C14" s="774"/>
      <c r="D14" s="464"/>
      <c r="F14" s="458"/>
      <c r="G14" s="162" t="s">
        <v>4</v>
      </c>
      <c r="H14" s="463"/>
      <c r="I14" s="80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4"/>
      <c r="B15" s="774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4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9" t="s">
        <v>600</v>
      </c>
      <c r="H19" s="769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3"/>
    <col min="42" max="42" width="13.42578125" style="293" customWidth="1"/>
    <col min="43" max="50" width="10.5703125" style="293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7" t="s">
        <v>667</v>
      </c>
      <c r="M5" s="777"/>
      <c r="N5" s="777"/>
      <c r="O5" s="777"/>
      <c r="P5" s="777"/>
      <c r="Q5" s="777"/>
      <c r="R5" s="777"/>
      <c r="S5" s="777"/>
      <c r="T5" s="777"/>
      <c r="U5" s="777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5.25" hidden="1">
      <c r="L7" s="614"/>
      <c r="M7" s="615"/>
      <c r="N7" s="816"/>
      <c r="O7" s="816"/>
      <c r="P7" s="816"/>
      <c r="Q7" s="816"/>
      <c r="R7" s="816"/>
      <c r="S7" s="816"/>
      <c r="T7" s="816"/>
      <c r="U7" s="816"/>
      <c r="V7" s="336"/>
      <c r="W7" s="336"/>
    </row>
    <row r="8" spans="7:50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3" t="str">
        <f>IF(datePr_ch="",IF(datePr="","",datePr),datePr_ch)</f>
        <v>28.04.2022</v>
      </c>
      <c r="O8" s="793"/>
      <c r="P8" s="793"/>
      <c r="Q8" s="793"/>
      <c r="R8" s="793"/>
      <c r="S8" s="793"/>
      <c r="T8" s="793"/>
      <c r="U8" s="793"/>
      <c r="V8" s="669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3" t="str">
        <f>IF(numberPr_ch="",IF(numberPr="","",numberPr),numberPr_ch)</f>
        <v>P001-4545572200-58818966</v>
      </c>
      <c r="O9" s="793"/>
      <c r="P9" s="793"/>
      <c r="Q9" s="793"/>
      <c r="R9" s="793"/>
      <c r="S9" s="793"/>
      <c r="T9" s="793"/>
      <c r="U9" s="793"/>
      <c r="V9" s="669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5.25" hidden="1">
      <c r="L10" s="614"/>
      <c r="M10" s="615"/>
      <c r="N10" s="816"/>
      <c r="O10" s="816"/>
      <c r="P10" s="816"/>
      <c r="Q10" s="816"/>
      <c r="R10" s="816"/>
      <c r="S10" s="816"/>
      <c r="T10" s="816"/>
      <c r="U10" s="816"/>
      <c r="V10" s="336"/>
      <c r="W10" s="336"/>
    </row>
    <row r="11" spans="7:50" s="314" customFormat="1" ht="9.75" hidden="1" customHeight="1">
      <c r="L11" s="839"/>
      <c r="M11" s="839"/>
      <c r="N11" s="333"/>
      <c r="O11" s="333"/>
      <c r="P11" s="333"/>
      <c r="Q11" s="333"/>
      <c r="R11" s="333"/>
      <c r="S11" s="840"/>
      <c r="T11" s="840"/>
      <c r="U11" s="840"/>
      <c r="V11" s="840"/>
      <c r="W11" s="840"/>
      <c r="X11" s="840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25" hidden="1">
      <c r="G12" s="249"/>
      <c r="H12" s="249"/>
      <c r="L12" s="764"/>
      <c r="M12" s="764"/>
      <c r="N12" s="210"/>
      <c r="O12" s="210"/>
      <c r="P12" s="210"/>
      <c r="Q12" s="210"/>
      <c r="R12" s="210"/>
      <c r="S12" s="841"/>
      <c r="T12" s="841"/>
      <c r="U12" s="841"/>
      <c r="V12" s="841"/>
      <c r="W12" s="841"/>
      <c r="X12" s="841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42"/>
      <c r="T13" s="842"/>
      <c r="U13" s="842"/>
      <c r="V13" s="842"/>
      <c r="W13" s="842"/>
      <c r="X13" s="842"/>
      <c r="Y13" s="410"/>
      <c r="AD13" s="842"/>
      <c r="AE13" s="842"/>
      <c r="AF13" s="842"/>
      <c r="AG13" s="842"/>
      <c r="AH13" s="842"/>
      <c r="AI13" s="842"/>
      <c r="AJ13" s="842"/>
      <c r="AK13" s="842"/>
    </row>
    <row r="14" spans="7:50">
      <c r="J14" s="86"/>
      <c r="K14" s="86"/>
      <c r="L14" s="775" t="s">
        <v>469</v>
      </c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5"/>
      <c r="AJ14" s="775"/>
      <c r="AK14" s="775"/>
      <c r="AL14" s="775"/>
      <c r="AM14" s="729" t="s">
        <v>470</v>
      </c>
    </row>
    <row r="15" spans="7:50" ht="14.25" customHeight="1">
      <c r="J15" s="86"/>
      <c r="K15" s="86"/>
      <c r="L15" s="775" t="s">
        <v>95</v>
      </c>
      <c r="M15" s="775" t="s">
        <v>485</v>
      </c>
      <c r="N15" s="775" t="s">
        <v>668</v>
      </c>
      <c r="O15" s="775"/>
      <c r="P15" s="775"/>
      <c r="Q15" s="775"/>
      <c r="R15" s="843" t="s">
        <v>669</v>
      </c>
      <c r="S15" s="843"/>
      <c r="T15" s="843"/>
      <c r="U15" s="843"/>
      <c r="V15" s="843" t="s">
        <v>670</v>
      </c>
      <c r="W15" s="843"/>
      <c r="X15" s="843"/>
      <c r="Y15" s="843"/>
      <c r="Z15" s="843" t="s">
        <v>389</v>
      </c>
      <c r="AA15" s="843"/>
      <c r="AB15" s="843"/>
      <c r="AC15" s="843"/>
      <c r="AD15" s="843" t="s">
        <v>474</v>
      </c>
      <c r="AE15" s="843"/>
      <c r="AF15" s="843"/>
      <c r="AG15" s="843"/>
      <c r="AH15" s="843"/>
      <c r="AI15" s="843"/>
      <c r="AJ15" s="843"/>
      <c r="AK15" s="775" t="s">
        <v>338</v>
      </c>
      <c r="AL15" s="820" t="s">
        <v>278</v>
      </c>
      <c r="AM15" s="729"/>
    </row>
    <row r="16" spans="7:50" ht="26.25" customHeight="1">
      <c r="J16" s="86"/>
      <c r="K16" s="86"/>
      <c r="L16" s="775"/>
      <c r="M16" s="775"/>
      <c r="N16" s="775"/>
      <c r="O16" s="775"/>
      <c r="P16" s="775"/>
      <c r="Q16" s="775"/>
      <c r="R16" s="843"/>
      <c r="S16" s="843"/>
      <c r="T16" s="843"/>
      <c r="U16" s="843"/>
      <c r="V16" s="843"/>
      <c r="W16" s="843"/>
      <c r="X16" s="843"/>
      <c r="Y16" s="843"/>
      <c r="Z16" s="843"/>
      <c r="AA16" s="843"/>
      <c r="AB16" s="843"/>
      <c r="AC16" s="843"/>
      <c r="AD16" s="843" t="s">
        <v>671</v>
      </c>
      <c r="AE16" s="843"/>
      <c r="AF16" s="729" t="s">
        <v>672</v>
      </c>
      <c r="AG16" s="729"/>
      <c r="AH16" s="845" t="s">
        <v>476</v>
      </c>
      <c r="AI16" s="845"/>
      <c r="AJ16" s="845"/>
      <c r="AK16" s="775"/>
      <c r="AL16" s="820"/>
      <c r="AM16" s="729"/>
    </row>
    <row r="17" spans="1:53" ht="14.25" customHeight="1">
      <c r="J17" s="86"/>
      <c r="K17" s="86"/>
      <c r="L17" s="775"/>
      <c r="M17" s="775"/>
      <c r="N17" s="775"/>
      <c r="O17" s="775"/>
      <c r="P17" s="775"/>
      <c r="Q17" s="775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843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44" t="s">
        <v>388</v>
      </c>
      <c r="AJ17" s="844"/>
      <c r="AK17" s="775"/>
      <c r="AL17" s="820"/>
      <c r="AM17" s="729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5">
        <f ca="1">OFFSET(N18,0,-1)+1</f>
        <v>3</v>
      </c>
      <c r="O18" s="815"/>
      <c r="P18" s="815"/>
      <c r="Q18" s="815"/>
      <c r="R18" s="815">
        <f ca="1">OFFSET(R18,0,-4)+1</f>
        <v>4</v>
      </c>
      <c r="S18" s="815"/>
      <c r="T18" s="815"/>
      <c r="U18" s="815"/>
      <c r="V18" s="815">
        <f ca="1">OFFSET(V18,0,-4)+1</f>
        <v>5</v>
      </c>
      <c r="W18" s="815"/>
      <c r="X18" s="815"/>
      <c r="Y18" s="815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832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34"/>
      <c r="O19" s="834"/>
      <c r="P19" s="834"/>
      <c r="Q19" s="834"/>
      <c r="R19" s="834"/>
      <c r="S19" s="834"/>
      <c r="T19" s="834"/>
      <c r="U19" s="834"/>
      <c r="V19" s="834"/>
      <c r="W19" s="834"/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4"/>
      <c r="AJ19" s="834"/>
      <c r="AK19" s="834"/>
      <c r="AL19" s="834"/>
      <c r="AM19" s="600" t="s">
        <v>622</v>
      </c>
    </row>
    <row r="20" spans="1:53" ht="22.5">
      <c r="A20" s="832"/>
      <c r="B20" s="832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33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833"/>
      <c r="AL20" s="833"/>
      <c r="AM20" s="599" t="s">
        <v>483</v>
      </c>
    </row>
    <row r="21" spans="1:53" ht="45">
      <c r="A21" s="832"/>
      <c r="B21" s="832"/>
      <c r="C21" s="832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3"/>
      <c r="AJ21" s="833"/>
      <c r="AK21" s="833"/>
      <c r="AL21" s="833"/>
      <c r="AM21" s="599" t="s">
        <v>673</v>
      </c>
    </row>
    <row r="22" spans="1:53" ht="20.100000000000001" customHeight="1">
      <c r="A22" s="832"/>
      <c r="B22" s="832"/>
      <c r="C22" s="832"/>
      <c r="D22" s="832">
        <v>1</v>
      </c>
      <c r="E22" s="293"/>
      <c r="F22" s="343"/>
      <c r="G22" s="344"/>
      <c r="H22" s="344"/>
      <c r="I22" s="835"/>
      <c r="J22" s="836"/>
      <c r="K22" s="806"/>
      <c r="L22" s="837" t="str">
        <f>mergeValue(A22) &amp;"."&amp; mergeValue(B22)&amp;"."&amp; mergeValue(C22)&amp;"."&amp; mergeValue(D22)</f>
        <v>1.1.1.1</v>
      </c>
      <c r="M22" s="838"/>
      <c r="N22" s="809" t="s">
        <v>87</v>
      </c>
      <c r="O22" s="824"/>
      <c r="P22" s="827" t="s">
        <v>96</v>
      </c>
      <c r="Q22" s="828"/>
      <c r="R22" s="809" t="s">
        <v>88</v>
      </c>
      <c r="S22" s="824"/>
      <c r="T22" s="825">
        <v>1</v>
      </c>
      <c r="U22" s="829"/>
      <c r="V22" s="809" t="s">
        <v>88</v>
      </c>
      <c r="W22" s="824"/>
      <c r="X22" s="825">
        <v>1</v>
      </c>
      <c r="Y22" s="826"/>
      <c r="Z22" s="809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60"/>
      <c r="AI22" s="556" t="s">
        <v>87</v>
      </c>
      <c r="AJ22" s="660"/>
      <c r="AK22" s="573" t="s">
        <v>88</v>
      </c>
      <c r="AL22" s="277"/>
      <c r="AM22" s="805" t="s">
        <v>674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32"/>
      <c r="B23" s="832"/>
      <c r="C23" s="832"/>
      <c r="D23" s="832"/>
      <c r="E23" s="293"/>
      <c r="F23" s="343"/>
      <c r="G23" s="344"/>
      <c r="H23" s="344"/>
      <c r="I23" s="835"/>
      <c r="J23" s="836"/>
      <c r="K23" s="806"/>
      <c r="L23" s="837"/>
      <c r="M23" s="838"/>
      <c r="N23" s="809"/>
      <c r="O23" s="824"/>
      <c r="P23" s="827"/>
      <c r="Q23" s="828"/>
      <c r="R23" s="809"/>
      <c r="S23" s="824"/>
      <c r="T23" s="825"/>
      <c r="U23" s="830"/>
      <c r="V23" s="809"/>
      <c r="W23" s="824"/>
      <c r="X23" s="825"/>
      <c r="Y23" s="826"/>
      <c r="Z23" s="809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05"/>
      <c r="AO23" s="312"/>
      <c r="AP23" s="312"/>
      <c r="AQ23" s="312"/>
      <c r="AR23" s="312"/>
      <c r="AS23" s="312"/>
      <c r="AT23" s="312"/>
    </row>
    <row r="24" spans="1:53" ht="20.100000000000001" customHeight="1">
      <c r="A24" s="832"/>
      <c r="B24" s="832"/>
      <c r="C24" s="832"/>
      <c r="D24" s="832"/>
      <c r="E24" s="293"/>
      <c r="F24" s="343"/>
      <c r="G24" s="344"/>
      <c r="H24" s="344"/>
      <c r="I24" s="835"/>
      <c r="J24" s="836"/>
      <c r="K24" s="806"/>
      <c r="L24" s="837"/>
      <c r="M24" s="838"/>
      <c r="N24" s="809"/>
      <c r="O24" s="824"/>
      <c r="P24" s="827"/>
      <c r="Q24" s="828"/>
      <c r="R24" s="809"/>
      <c r="S24" s="824"/>
      <c r="T24" s="825"/>
      <c r="U24" s="831"/>
      <c r="V24" s="809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05"/>
      <c r="AO24" s="312"/>
      <c r="AP24" s="312"/>
      <c r="AQ24" s="312"/>
      <c r="AR24" s="312"/>
      <c r="AS24" s="312"/>
      <c r="AT24" s="312"/>
    </row>
    <row r="25" spans="1:53" ht="20.100000000000001" customHeight="1">
      <c r="A25" s="832"/>
      <c r="B25" s="832"/>
      <c r="C25" s="832"/>
      <c r="D25" s="832"/>
      <c r="E25" s="293"/>
      <c r="F25" s="343"/>
      <c r="G25" s="344"/>
      <c r="H25" s="344"/>
      <c r="I25" s="835"/>
      <c r="J25" s="836"/>
      <c r="K25" s="806"/>
      <c r="L25" s="837"/>
      <c r="M25" s="838"/>
      <c r="N25" s="809"/>
      <c r="O25" s="824"/>
      <c r="P25" s="827"/>
      <c r="Q25" s="828"/>
      <c r="R25" s="809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05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32"/>
      <c r="B26" s="832"/>
      <c r="C26" s="832"/>
      <c r="D26" s="832"/>
      <c r="E26" s="345"/>
      <c r="F26" s="346"/>
      <c r="G26" s="345"/>
      <c r="H26" s="345"/>
      <c r="I26" s="835"/>
      <c r="J26" s="836"/>
      <c r="K26" s="806"/>
      <c r="L26" s="837"/>
      <c r="M26" s="838"/>
      <c r="N26" s="809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05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32"/>
      <c r="B27" s="832"/>
      <c r="C27" s="832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05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32"/>
      <c r="B28" s="832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32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0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000-000001000000}"/>
    <dataValidation allowBlank="1" promptTitle="checkPeriodRange" sqref="AG23:AL23" xr:uid="{00000000-0002-0000-1000-000002000000}"/>
    <dataValidation type="decimal" allowBlank="1" showErrorMessage="1" errorTitle="Ошибка" error="Допускается ввод только действительных чисел!" sqref="AD22:AG22 Q22:Q25" xr:uid="{00000000-0002-0000-10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0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212</v>
      </c>
    </row>
    <row r="2" spans="1:20" ht="22.5">
      <c r="F2" s="770" t="s">
        <v>496</v>
      </c>
      <c r="G2" s="771"/>
      <c r="H2" s="772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9" t="s">
        <v>469</v>
      </c>
      <c r="G4" s="729"/>
      <c r="H4" s="729"/>
      <c r="I4" s="773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3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29.04.2022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4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4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4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4"/>
      <c r="B11" s="774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4"/>
      <c r="B12" s="774"/>
      <c r="C12" s="774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4"/>
      <c r="B13" s="774"/>
      <c r="C13" s="774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05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4"/>
      <c r="B14" s="774"/>
      <c r="C14" s="774"/>
      <c r="D14" s="464"/>
      <c r="F14" s="458"/>
      <c r="G14" s="162" t="s">
        <v>4</v>
      </c>
      <c r="H14" s="463"/>
      <c r="I14" s="80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4"/>
      <c r="B15" s="774"/>
      <c r="C15" s="464"/>
      <c r="D15" s="464"/>
      <c r="F15" s="458"/>
      <c r="G15" s="161" t="s">
        <v>425</v>
      </c>
      <c r="H15" s="459"/>
      <c r="I15" s="460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4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46"/>
      <c r="G18" s="538"/>
      <c r="H18" s="539"/>
      <c r="I18" s="33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9" t="s">
        <v>600</v>
      </c>
      <c r="H19" s="769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3"/>
    <col min="41" max="41" width="13.42578125" style="293" customWidth="1"/>
    <col min="42" max="49" width="10.5703125" style="293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7" t="s">
        <v>667</v>
      </c>
      <c r="M5" s="777"/>
      <c r="N5" s="777"/>
      <c r="O5" s="777"/>
      <c r="P5" s="777"/>
      <c r="Q5" s="777"/>
      <c r="R5" s="777"/>
      <c r="S5" s="777"/>
      <c r="T5" s="777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5.25" hidden="1">
      <c r="L7" s="614"/>
      <c r="M7" s="615" t="s">
        <v>507</v>
      </c>
      <c r="N7" s="816" t="str">
        <f>IF(NameOrPr="","",NameOrPr)</f>
        <v/>
      </c>
      <c r="O7" s="816"/>
      <c r="P7" s="816"/>
      <c r="Q7" s="816"/>
      <c r="R7" s="816"/>
      <c r="S7" s="816"/>
      <c r="T7" s="816"/>
      <c r="U7" s="336"/>
      <c r="V7" s="336"/>
      <c r="W7" s="336"/>
    </row>
    <row r="8" spans="7:49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3" t="str">
        <f>IF(datePr_ch="",IF(datePr="","",datePr),datePr_ch)</f>
        <v>28.04.2022</v>
      </c>
      <c r="O8" s="793"/>
      <c r="P8" s="793"/>
      <c r="Q8" s="793"/>
      <c r="R8" s="793"/>
      <c r="S8" s="793"/>
      <c r="T8" s="793"/>
      <c r="U8" s="669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3" t="str">
        <f>IF(numberPr_ch="",IF(numberPr="","",numberPr),numberPr_ch)</f>
        <v>P001-4545572200-58818966</v>
      </c>
      <c r="O9" s="793"/>
      <c r="P9" s="793"/>
      <c r="Q9" s="793"/>
      <c r="R9" s="793"/>
      <c r="S9" s="793"/>
      <c r="T9" s="793"/>
      <c r="U9" s="669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5.25" hidden="1">
      <c r="L10" s="614"/>
      <c r="M10" s="615" t="s">
        <v>506</v>
      </c>
      <c r="N10" s="816" t="str">
        <f>IF(IstPub="","",IstPub)</f>
        <v/>
      </c>
      <c r="O10" s="816"/>
      <c r="P10" s="816"/>
      <c r="Q10" s="816"/>
      <c r="R10" s="816"/>
      <c r="S10" s="816"/>
      <c r="T10" s="816"/>
      <c r="U10" s="336"/>
      <c r="V10" s="336"/>
      <c r="W10" s="336"/>
    </row>
    <row r="11" spans="7:49" s="250" customFormat="1" ht="11.25" hidden="1">
      <c r="G11" s="249"/>
      <c r="H11" s="249"/>
      <c r="L11" s="764"/>
      <c r="M11" s="764"/>
      <c r="N11" s="210"/>
      <c r="O11" s="210"/>
      <c r="P11" s="210"/>
      <c r="Q11" s="210"/>
      <c r="R11" s="841"/>
      <c r="S11" s="841"/>
      <c r="T11" s="841"/>
      <c r="U11" s="841"/>
      <c r="V11" s="841"/>
      <c r="W11" s="841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25" hidden="1">
      <c r="G12" s="249"/>
      <c r="H12" s="249"/>
      <c r="L12" s="764"/>
      <c r="M12" s="764"/>
      <c r="N12" s="210"/>
      <c r="O12" s="210"/>
      <c r="P12" s="210"/>
      <c r="Q12" s="210"/>
      <c r="R12" s="841"/>
      <c r="S12" s="841"/>
      <c r="T12" s="841"/>
      <c r="U12" s="841"/>
      <c r="V12" s="841"/>
      <c r="W12" s="841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42"/>
      <c r="S13" s="842"/>
      <c r="T13" s="842"/>
      <c r="U13" s="842"/>
      <c r="V13" s="842"/>
      <c r="W13" s="842"/>
      <c r="X13" s="410"/>
      <c r="AC13" s="842"/>
      <c r="AD13" s="842"/>
      <c r="AE13" s="842"/>
      <c r="AF13" s="842"/>
      <c r="AG13" s="842"/>
      <c r="AH13" s="842"/>
      <c r="AI13" s="842"/>
      <c r="AJ13" s="842"/>
    </row>
    <row r="14" spans="7:49" ht="14.25" customHeight="1">
      <c r="J14" s="86"/>
      <c r="K14" s="86"/>
      <c r="L14" s="775" t="s">
        <v>469</v>
      </c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5"/>
      <c r="AJ14" s="775"/>
      <c r="AK14" s="775"/>
      <c r="AL14" s="729" t="s">
        <v>470</v>
      </c>
    </row>
    <row r="15" spans="7:49" ht="14.25" customHeight="1">
      <c r="J15" s="86"/>
      <c r="K15" s="86"/>
      <c r="L15" s="775" t="s">
        <v>95</v>
      </c>
      <c r="M15" s="775" t="s">
        <v>485</v>
      </c>
      <c r="N15" s="775" t="s">
        <v>668</v>
      </c>
      <c r="O15" s="775"/>
      <c r="P15" s="775"/>
      <c r="Q15" s="843" t="s">
        <v>669</v>
      </c>
      <c r="R15" s="843"/>
      <c r="S15" s="843"/>
      <c r="T15" s="843"/>
      <c r="U15" s="843" t="s">
        <v>670</v>
      </c>
      <c r="V15" s="843"/>
      <c r="W15" s="843"/>
      <c r="X15" s="843"/>
      <c r="Y15" s="843" t="s">
        <v>389</v>
      </c>
      <c r="Z15" s="843"/>
      <c r="AA15" s="843"/>
      <c r="AB15" s="843"/>
      <c r="AC15" s="843" t="s">
        <v>474</v>
      </c>
      <c r="AD15" s="843"/>
      <c r="AE15" s="843"/>
      <c r="AF15" s="843"/>
      <c r="AG15" s="843"/>
      <c r="AH15" s="843"/>
      <c r="AI15" s="843"/>
      <c r="AJ15" s="775" t="s">
        <v>338</v>
      </c>
      <c r="AK15" s="820" t="s">
        <v>278</v>
      </c>
      <c r="AL15" s="729"/>
    </row>
    <row r="16" spans="7:49" ht="27.95" customHeight="1">
      <c r="J16" s="86"/>
      <c r="K16" s="86"/>
      <c r="L16" s="775"/>
      <c r="M16" s="775"/>
      <c r="N16" s="775"/>
      <c r="O16" s="775"/>
      <c r="P16" s="775"/>
      <c r="Q16" s="843"/>
      <c r="R16" s="843"/>
      <c r="S16" s="843"/>
      <c r="T16" s="843"/>
      <c r="U16" s="843"/>
      <c r="V16" s="843"/>
      <c r="W16" s="843"/>
      <c r="X16" s="843"/>
      <c r="Y16" s="843"/>
      <c r="Z16" s="843"/>
      <c r="AA16" s="843"/>
      <c r="AB16" s="843"/>
      <c r="AC16" s="843" t="s">
        <v>671</v>
      </c>
      <c r="AD16" s="843"/>
      <c r="AE16" s="729" t="s">
        <v>672</v>
      </c>
      <c r="AF16" s="729"/>
      <c r="AG16" s="845" t="s">
        <v>476</v>
      </c>
      <c r="AH16" s="845"/>
      <c r="AI16" s="845"/>
      <c r="AJ16" s="775"/>
      <c r="AK16" s="820"/>
      <c r="AL16" s="729"/>
    </row>
    <row r="17" spans="1:53" ht="14.25" customHeight="1">
      <c r="J17" s="86"/>
      <c r="K17" s="86"/>
      <c r="L17" s="775"/>
      <c r="M17" s="775"/>
      <c r="N17" s="775"/>
      <c r="O17" s="775"/>
      <c r="P17" s="775"/>
      <c r="Q17" s="843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44" t="s">
        <v>388</v>
      </c>
      <c r="AI17" s="844"/>
      <c r="AJ17" s="775"/>
      <c r="AK17" s="820"/>
      <c r="AL17" s="729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5">
        <f ca="1">OFFSET(N18,0,-1)+1</f>
        <v>3</v>
      </c>
      <c r="O18" s="815"/>
      <c r="P18" s="815"/>
      <c r="Q18" s="815">
        <f ca="1">OFFSET(Q18,0,-3)+1</f>
        <v>4</v>
      </c>
      <c r="R18" s="815"/>
      <c r="S18" s="815"/>
      <c r="T18" s="815"/>
      <c r="U18" s="815">
        <f ca="1">OFFSET(U18,0,-4)+1</f>
        <v>5</v>
      </c>
      <c r="V18" s="815"/>
      <c r="W18" s="815"/>
      <c r="X18" s="815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832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56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633" t="s">
        <v>622</v>
      </c>
    </row>
    <row r="20" spans="1:53" ht="22.5">
      <c r="A20" s="832"/>
      <c r="B20" s="832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52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833"/>
      <c r="AL20" s="632" t="s">
        <v>483</v>
      </c>
    </row>
    <row r="21" spans="1:53" ht="45">
      <c r="A21" s="832"/>
      <c r="B21" s="832"/>
      <c r="C21" s="832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52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3"/>
      <c r="AJ21" s="833"/>
      <c r="AK21" s="833"/>
      <c r="AL21" s="632" t="s">
        <v>673</v>
      </c>
    </row>
    <row r="22" spans="1:53" ht="20.100000000000001" customHeight="1">
      <c r="A22" s="832"/>
      <c r="B22" s="832"/>
      <c r="C22" s="832"/>
      <c r="D22" s="832">
        <v>1</v>
      </c>
      <c r="E22" s="293"/>
      <c r="F22" s="343"/>
      <c r="G22" s="344"/>
      <c r="H22" s="344"/>
      <c r="I22" s="835"/>
      <c r="J22" s="836"/>
      <c r="K22" s="806"/>
      <c r="L22" s="853" t="str">
        <f>mergeValue(A22) &amp;"."&amp; mergeValue(B22)&amp;"."&amp; mergeValue(C22)&amp;"."&amp; mergeValue(D22)</f>
        <v>1.1.1.1</v>
      </c>
      <c r="M22" s="846"/>
      <c r="N22" s="848"/>
      <c r="O22" s="827" t="s">
        <v>96</v>
      </c>
      <c r="P22" s="828"/>
      <c r="Q22" s="809" t="s">
        <v>88</v>
      </c>
      <c r="R22" s="824"/>
      <c r="S22" s="825">
        <v>1</v>
      </c>
      <c r="T22" s="849"/>
      <c r="U22" s="809" t="s">
        <v>88</v>
      </c>
      <c r="V22" s="824"/>
      <c r="W22" s="825" t="s">
        <v>96</v>
      </c>
      <c r="X22" s="854"/>
      <c r="Y22" s="809" t="s">
        <v>88</v>
      </c>
      <c r="Z22" s="190"/>
      <c r="AA22" s="112">
        <v>1</v>
      </c>
      <c r="AB22" s="580"/>
      <c r="AC22" s="658"/>
      <c r="AD22" s="658"/>
      <c r="AE22" s="659"/>
      <c r="AF22" s="658"/>
      <c r="AG22" s="660"/>
      <c r="AH22" s="556" t="s">
        <v>87</v>
      </c>
      <c r="AI22" s="660"/>
      <c r="AJ22" s="573" t="s">
        <v>88</v>
      </c>
      <c r="AK22" s="277"/>
      <c r="AL22" s="805" t="s">
        <v>674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32"/>
      <c r="B23" s="832"/>
      <c r="C23" s="832"/>
      <c r="D23" s="832"/>
      <c r="E23" s="293"/>
      <c r="F23" s="343"/>
      <c r="G23" s="344"/>
      <c r="H23" s="344"/>
      <c r="I23" s="835"/>
      <c r="J23" s="836"/>
      <c r="K23" s="806"/>
      <c r="L23" s="837"/>
      <c r="M23" s="847"/>
      <c r="N23" s="848"/>
      <c r="O23" s="827"/>
      <c r="P23" s="828"/>
      <c r="Q23" s="809"/>
      <c r="R23" s="824"/>
      <c r="S23" s="825"/>
      <c r="T23" s="850"/>
      <c r="U23" s="809"/>
      <c r="V23" s="824"/>
      <c r="W23" s="825"/>
      <c r="X23" s="855"/>
      <c r="Y23" s="809"/>
      <c r="Z23" s="426"/>
      <c r="AA23" s="209"/>
      <c r="AB23" s="209"/>
      <c r="AC23" s="256"/>
      <c r="AD23" s="256"/>
      <c r="AE23" s="256"/>
      <c r="AF23" s="295" t="str">
        <f>AG22 &amp; "-" &amp; AI22</f>
        <v>-</v>
      </c>
      <c r="AG23" s="295"/>
      <c r="AH23" s="295"/>
      <c r="AI23" s="295"/>
      <c r="AJ23" s="295" t="s">
        <v>88</v>
      </c>
      <c r="AK23" s="429"/>
      <c r="AL23" s="805"/>
      <c r="AN23" s="312"/>
      <c r="AO23" s="312"/>
      <c r="AP23" s="312"/>
      <c r="AQ23" s="312"/>
      <c r="AR23" s="312"/>
      <c r="AS23" s="312"/>
    </row>
    <row r="24" spans="1:53" ht="20.100000000000001" customHeight="1">
      <c r="A24" s="832"/>
      <c r="B24" s="832"/>
      <c r="C24" s="832"/>
      <c r="D24" s="832"/>
      <c r="E24" s="293"/>
      <c r="F24" s="343"/>
      <c r="G24" s="344"/>
      <c r="H24" s="344"/>
      <c r="I24" s="835"/>
      <c r="J24" s="836"/>
      <c r="K24" s="806"/>
      <c r="L24" s="837"/>
      <c r="M24" s="847"/>
      <c r="N24" s="848"/>
      <c r="O24" s="827"/>
      <c r="P24" s="828"/>
      <c r="Q24" s="809"/>
      <c r="R24" s="824"/>
      <c r="S24" s="825"/>
      <c r="T24" s="851"/>
      <c r="U24" s="809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05"/>
      <c r="AN24" s="312"/>
      <c r="AO24" s="312"/>
      <c r="AP24" s="312"/>
      <c r="AQ24" s="312"/>
      <c r="AR24" s="312"/>
      <c r="AS24" s="312"/>
    </row>
    <row r="25" spans="1:53" ht="20.100000000000001" customHeight="1">
      <c r="A25" s="832"/>
      <c r="B25" s="832"/>
      <c r="C25" s="832"/>
      <c r="D25" s="832"/>
      <c r="E25" s="293"/>
      <c r="F25" s="343"/>
      <c r="G25" s="344"/>
      <c r="H25" s="344"/>
      <c r="I25" s="835"/>
      <c r="J25" s="836"/>
      <c r="K25" s="806"/>
      <c r="L25" s="837"/>
      <c r="M25" s="847"/>
      <c r="N25" s="848"/>
      <c r="O25" s="827"/>
      <c r="P25" s="828"/>
      <c r="Q25" s="809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05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32"/>
      <c r="B26" s="832"/>
      <c r="C26" s="832"/>
      <c r="D26" s="832"/>
      <c r="E26" s="345"/>
      <c r="F26" s="346"/>
      <c r="G26" s="345"/>
      <c r="H26" s="345"/>
      <c r="I26" s="835"/>
      <c r="J26" s="836"/>
      <c r="K26" s="806"/>
      <c r="L26" s="837"/>
      <c r="M26" s="847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05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32"/>
      <c r="B27" s="832"/>
      <c r="C27" s="832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05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customFormat="1" ht="15" customHeight="1">
      <c r="A28" s="832"/>
      <c r="B28" s="832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57"/>
      <c r="AH28" s="162"/>
      <c r="AI28" s="196"/>
      <c r="AJ28" s="161"/>
      <c r="AK28" s="197"/>
      <c r="AL28" s="185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53" customFormat="1" ht="15" customHeight="1">
      <c r="A29" s="832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57"/>
      <c r="AH29" s="162"/>
      <c r="AI29" s="196"/>
      <c r="AJ29" s="161"/>
      <c r="AK29" s="197"/>
      <c r="AL29" s="185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57"/>
      <c r="AH30" s="162"/>
      <c r="AI30" s="196"/>
      <c r="AJ30" s="161"/>
      <c r="AK30" s="197"/>
      <c r="AL30" s="185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1:53" ht="3" customHeight="1">
      <c r="AM31" s="34"/>
      <c r="AX31" s="293"/>
    </row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213"/>
      <c r="AY33" s="213"/>
      <c r="AZ33" s="213"/>
    </row>
  </sheetData>
  <sheetProtection password="FA9C" sheet="1" objects="1" scenarios="1" formatColumns="0" formatRows="0"/>
  <dataConsolidate leftLabels="1" link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200-000000000000}">
      <formula1>900</formula1>
    </dataValidation>
    <dataValidation allowBlank="1" promptTitle="checkPeriodRange" sqref="AF23:AK23" xr:uid="{00000000-0002-0000-12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200-000002000000}"/>
    <dataValidation type="decimal" allowBlank="1" showErrorMessage="1" errorTitle="Ошибка" error="Допускается ввод только действительных чисел!" sqref="AC22:AF22 P22" xr:uid="{00000000-0002-0000-12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2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58" t="s">
        <v>486</v>
      </c>
      <c r="E5" s="858"/>
      <c r="F5" s="858"/>
      <c r="G5" s="858"/>
      <c r="H5" s="858"/>
      <c r="I5" s="858"/>
      <c r="J5" s="858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0" t="s">
        <v>469</v>
      </c>
      <c r="E8" s="860"/>
      <c r="F8" s="860"/>
      <c r="G8" s="860"/>
      <c r="H8" s="860"/>
      <c r="I8" s="860"/>
      <c r="J8" s="860"/>
      <c r="K8" s="860" t="s">
        <v>470</v>
      </c>
    </row>
    <row r="9" spans="1:14">
      <c r="D9" s="860" t="s">
        <v>95</v>
      </c>
      <c r="E9" s="860" t="s">
        <v>488</v>
      </c>
      <c r="F9" s="860"/>
      <c r="G9" s="860" t="s">
        <v>489</v>
      </c>
      <c r="H9" s="860"/>
      <c r="I9" s="860"/>
      <c r="J9" s="860"/>
      <c r="K9" s="860"/>
    </row>
    <row r="10" spans="1:14" ht="22.5">
      <c r="D10" s="860"/>
      <c r="E10" s="141" t="s">
        <v>490</v>
      </c>
      <c r="F10" s="141" t="s">
        <v>422</v>
      </c>
      <c r="G10" s="141" t="s">
        <v>422</v>
      </c>
      <c r="H10" s="141" t="s">
        <v>490</v>
      </c>
      <c r="I10" s="141" t="s">
        <v>491</v>
      </c>
      <c r="J10" s="141" t="s">
        <v>471</v>
      </c>
      <c r="K10" s="860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1"/>
      <c r="F12" s="654"/>
      <c r="G12" s="654"/>
      <c r="H12" s="654"/>
      <c r="I12" s="673"/>
      <c r="J12" s="655"/>
      <c r="K12" s="778" t="s">
        <v>492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80"/>
    </row>
    <row r="14" spans="1:14" ht="3" customHeight="1">
      <c r="A14" s="135"/>
      <c r="B14" s="135"/>
      <c r="C14" s="135"/>
    </row>
    <row r="15" spans="1:14" ht="27.75" customHeight="1">
      <c r="E15" s="859" t="s">
        <v>601</v>
      </c>
      <c r="F15" s="859"/>
      <c r="G15" s="859"/>
      <c r="H15" s="859"/>
      <c r="I15" s="859"/>
      <c r="J15" s="85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3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3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3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3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8" t="s">
        <v>316</v>
      </c>
      <c r="E7" s="740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61" t="s">
        <v>317</v>
      </c>
      <c r="E15" s="861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4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8" t="s">
        <v>58</v>
      </c>
      <c r="E7" s="858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5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62" t="s">
        <v>59</v>
      </c>
      <c r="C2" s="862"/>
      <c r="D2" s="862"/>
      <c r="E2" s="579"/>
    </row>
    <row r="3" spans="2:5" ht="3" customHeight="1"/>
    <row r="4" spans="2:5" ht="21.75" customHeight="1" thickBot="1">
      <c r="B4" s="699" t="s">
        <v>1</v>
      </c>
      <c r="C4" s="699" t="s">
        <v>94</v>
      </c>
      <c r="D4" s="699" t="s">
        <v>75</v>
      </c>
    </row>
    <row r="5" spans="2:5" ht="12" thickTop="1"/>
  </sheetData>
  <sheetProtection algorithmName="SHA-512" hashValue="G41ASQchifyDwBxI1rsU+bIGmd+7tXiDcVl1j04x399UfaregCGKM+oWbVdBHG6YqLNbmHGUdEWb4OFlIdWVpw==" saltValue="uMZHS4ica6TUcTbpeScLfA==" spinCount="100000" sheet="1" objects="1" scenarios="1" formatColumns="0" formatRows="0" autoFilter="0"/>
  <autoFilter ref="B4:D4" xr:uid="{4EAC97E0-9564-424F-8E65-2E5C5F7A1031}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odCheckCyan">
    <tabColor indexed="47"/>
  </sheetPr>
  <dimension ref="A1:A80"/>
  <sheetViews>
    <sheetView showGridLines="0" workbookViewId="0"/>
  </sheetViews>
  <sheetFormatPr defaultRowHeight="11.25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3.12.1'!$H$22="",1,0)</f>
        <v>0</v>
      </c>
    </row>
    <row r="14" spans="1:1">
      <c r="A14" s="652">
        <f>IF('Форма 3.12.1'!$I$22="",1,0)</f>
        <v>0</v>
      </c>
    </row>
    <row r="15" spans="1:1">
      <c r="A15" s="652">
        <f>IF('Форма 3.12.1'!$J$22="",1,0)</f>
        <v>0</v>
      </c>
    </row>
    <row r="16" spans="1:1">
      <c r="A16" s="652">
        <f>IF('Форма 3.12.1'!$H$25="",1,0)</f>
        <v>0</v>
      </c>
    </row>
    <row r="17" spans="1:1">
      <c r="A17" s="652">
        <f>IF('Форма 3.12.1'!$I$25="",1,0)</f>
        <v>0</v>
      </c>
    </row>
    <row r="18" spans="1:1">
      <c r="A18" s="652">
        <f>IF('Форма 3.12.1'!$J$25="",1,0)</f>
        <v>0</v>
      </c>
    </row>
    <row r="19" spans="1:1">
      <c r="A19" s="652">
        <f>IF('Форма 3.12.1'!$H$28="",1,0)</f>
        <v>0</v>
      </c>
    </row>
    <row r="20" spans="1:1">
      <c r="A20" s="652">
        <f>IF('Форма 3.12.1'!$I$28="",1,0)</f>
        <v>0</v>
      </c>
    </row>
    <row r="21" spans="1:1">
      <c r="A21" s="652">
        <f>IF('Форма 3.12.1'!$J$28="",1,0)</f>
        <v>0</v>
      </c>
    </row>
    <row r="22" spans="1:1">
      <c r="A22" s="652">
        <f>IF('Форма 3.12.1'!$H$31="",1,0)</f>
        <v>0</v>
      </c>
    </row>
    <row r="23" spans="1:1">
      <c r="A23" s="652">
        <f>IF('Форма 3.12.1'!$I$31="",1,0)</f>
        <v>0</v>
      </c>
    </row>
    <row r="24" spans="1:1">
      <c r="A24" s="652">
        <f>IF('Форма 3.12.1'!$J$31="",1,0)</f>
        <v>0</v>
      </c>
    </row>
    <row r="25" spans="1:1">
      <c r="A25" s="652">
        <f>IF('Форма 3.12.2 | Т-ВО'!$O$22="",1,0)</f>
        <v>1</v>
      </c>
    </row>
    <row r="26" spans="1:1">
      <c r="A26" s="652">
        <f>IF('Форма 3.12.2 | Т-ВО'!$R$23="",1,0)</f>
        <v>1</v>
      </c>
    </row>
    <row r="27" spans="1:1">
      <c r="A27" s="652">
        <f>IF('Форма 3.12.2 | Т-ВО'!$T$23="",1,0)</f>
        <v>1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0</v>
      </c>
    </row>
    <row r="31" spans="1:1">
      <c r="A31" s="652">
        <f>IF('Форма 3.12.2 | Т-транс'!$R$23="",1,0)</f>
        <v>0</v>
      </c>
    </row>
    <row r="32" spans="1:1">
      <c r="A32" s="652">
        <f>IF('Форма 3.12.2 | Т-транс'!$S$23="",1,0)</f>
        <v>0</v>
      </c>
    </row>
    <row r="33" spans="1:1">
      <c r="A33" s="652">
        <f>IF('Форма 3.12.2 | Т-транс'!$U$23="",1,0)</f>
        <v>0</v>
      </c>
    </row>
    <row r="34" spans="1:1">
      <c r="A34" s="652">
        <f>IF('Форма 3.12.3 | Т-подкл(инд)'!$M$22="",1,0)</f>
        <v>1</v>
      </c>
    </row>
    <row r="35" spans="1:1">
      <c r="A35" s="652">
        <f>IF('Форма 3.12.3 | Т-подкл(инд)'!$Q$22="",1,0)</f>
        <v>1</v>
      </c>
    </row>
    <row r="36" spans="1:1">
      <c r="A36" s="652">
        <f>IF('Форма 3.12.3 | Т-подкл(инд)'!$AD$22="",1,0)</f>
        <v>1</v>
      </c>
    </row>
    <row r="37" spans="1:1">
      <c r="A37" s="652">
        <f>IF('Форма 3.12.3 | Т-подкл(инд)'!$AE$22="",1,0)</f>
        <v>1</v>
      </c>
    </row>
    <row r="38" spans="1:1">
      <c r="A38" s="652">
        <f>IF('Форма 3.12.3 | Т-подкл(инд)'!$AF$22="",1,0)</f>
        <v>1</v>
      </c>
    </row>
    <row r="39" spans="1:1">
      <c r="A39" s="652">
        <f>IF('Форма 3.12.3 | Т-подкл(инд)'!$AG$22="",1,0)</f>
        <v>1</v>
      </c>
    </row>
    <row r="40" spans="1:1">
      <c r="A40" s="652">
        <f>IF('Форма 3.12.3 | Т-подкл(инд)'!$AH$22="",1,0)</f>
        <v>1</v>
      </c>
    </row>
    <row r="41" spans="1:1">
      <c r="A41" s="652">
        <f>IF('Форма 3.12.3 | Т-подкл(инд)'!$AJ$22="",1,0)</f>
        <v>1</v>
      </c>
    </row>
    <row r="42" spans="1:1">
      <c r="A42" s="652">
        <f>IF('Форма 3.12.3 | Т-подкл(инд)'!$N$22="",1,0)</f>
        <v>0</v>
      </c>
    </row>
    <row r="43" spans="1:1">
      <c r="A43" s="652">
        <f>IF('Форма 3.12.3 | Т-подкл(инд)'!$R$22="",1,0)</f>
        <v>0</v>
      </c>
    </row>
    <row r="44" spans="1:1">
      <c r="A44" s="652">
        <f>IF('Форма 3.12.3 | Т-подкл(инд)'!$V$22="",1,0)</f>
        <v>0</v>
      </c>
    </row>
    <row r="45" spans="1:1">
      <c r="A45" s="652">
        <f>IF('Форма 3.12.3 | Т-подкл(инд)'!$Z$22="",1,0)</f>
        <v>0</v>
      </c>
    </row>
    <row r="46" spans="1:1">
      <c r="A46" s="652">
        <f>IF('Форма 3.12.3 | Т-подкл(инд)'!$AI$22="",1,0)</f>
        <v>0</v>
      </c>
    </row>
    <row r="47" spans="1:1">
      <c r="A47" s="652">
        <f>IF('Форма 3.12.3 | Т-подкл(инд)'!$AK$22="",1,0)</f>
        <v>0</v>
      </c>
    </row>
    <row r="48" spans="1:1">
      <c r="A48" s="652">
        <f>IF('Форма 3.12.3 | Т-подкл'!$P$22="",1,0)</f>
        <v>1</v>
      </c>
    </row>
    <row r="49" spans="1:1">
      <c r="A49" s="652">
        <f>IF('Форма 3.12.3 | Т-подкл'!$AC$22="",1,0)</f>
        <v>1</v>
      </c>
    </row>
    <row r="50" spans="1:1">
      <c r="A50" s="652">
        <f>IF('Форма 3.12.3 | Т-подкл'!$AD$22="",1,0)</f>
        <v>1</v>
      </c>
    </row>
    <row r="51" spans="1:1">
      <c r="A51" s="652">
        <f>IF('Форма 3.12.3 | Т-подкл'!$AE$22="",1,0)</f>
        <v>1</v>
      </c>
    </row>
    <row r="52" spans="1:1">
      <c r="A52" s="652">
        <f>IF('Форма 3.12.3 | Т-подкл'!$AF$22="",1,0)</f>
        <v>1</v>
      </c>
    </row>
    <row r="53" spans="1:1">
      <c r="A53" s="652">
        <f>IF('Форма 3.12.3 | Т-подкл'!$AG$22="",1,0)</f>
        <v>1</v>
      </c>
    </row>
    <row r="54" spans="1:1">
      <c r="A54" s="652">
        <f>IF('Форма 3.12.3 | Т-подкл'!$AI$22="",1,0)</f>
        <v>1</v>
      </c>
    </row>
    <row r="55" spans="1:1">
      <c r="A55" s="652">
        <f>IF('Форма 3.12.3 | Т-подкл'!$Q$22="",1,0)</f>
        <v>0</v>
      </c>
    </row>
    <row r="56" spans="1:1">
      <c r="A56" s="652">
        <f>IF('Форма 3.12.3 | Т-подкл'!$U$22="",1,0)</f>
        <v>0</v>
      </c>
    </row>
    <row r="57" spans="1:1">
      <c r="A57" s="652">
        <f>IF('Форма 3.12.3 | Т-подкл'!$Y$22="",1,0)</f>
        <v>0</v>
      </c>
    </row>
    <row r="58" spans="1:1">
      <c r="A58" s="652">
        <f>IF('Форма 3.12.3 | Т-подкл'!$AH$22="",1,0)</f>
        <v>0</v>
      </c>
    </row>
    <row r="59" spans="1:1">
      <c r="A59" s="652">
        <f>IF('Форма 3.12.3 | Т-подкл'!$AJ$22="",1,0)</f>
        <v>0</v>
      </c>
    </row>
    <row r="60" spans="1:1">
      <c r="A60" s="652">
        <f>IF('Форма 1.0.2'!$E$12="",1,0)</f>
        <v>1</v>
      </c>
    </row>
    <row r="61" spans="1:1">
      <c r="A61" s="652">
        <f>IF('Форма 1.0.2'!$F$12="",1,0)</f>
        <v>1</v>
      </c>
    </row>
    <row r="62" spans="1:1">
      <c r="A62" s="652">
        <f>IF('Форма 1.0.2'!$G$12="",1,0)</f>
        <v>1</v>
      </c>
    </row>
    <row r="63" spans="1:1">
      <c r="A63" s="652">
        <f>IF('Форма 1.0.2'!$H$12="",1,0)</f>
        <v>1</v>
      </c>
    </row>
    <row r="64" spans="1:1">
      <c r="A64" s="652">
        <f>IF('Форма 1.0.2'!$I$12="",1,0)</f>
        <v>1</v>
      </c>
    </row>
    <row r="65" spans="1:1">
      <c r="A65" s="652">
        <f>IF('Форма 1.0.2'!$J$12="",1,0)</f>
        <v>1</v>
      </c>
    </row>
    <row r="66" spans="1:1">
      <c r="A66" s="652">
        <f>IF('Сведения об изменении'!$E$12="",1,0)</f>
        <v>1</v>
      </c>
    </row>
    <row r="67" spans="1:1">
      <c r="A67" s="674">
        <f>IF(Территории!$E$12="",1,0)</f>
        <v>0</v>
      </c>
    </row>
    <row r="68" spans="1:1">
      <c r="A68" s="674">
        <f>IF('Перечень тарифов'!$E$21="",1,0)</f>
        <v>0</v>
      </c>
    </row>
    <row r="69" spans="1:1">
      <c r="A69" s="674">
        <f>IF('Перечень тарифов'!$F$21="",1,0)</f>
        <v>0</v>
      </c>
    </row>
    <row r="70" spans="1:1">
      <c r="A70" s="674">
        <f>IF('Перечень тарифов'!$G$21="",1,0)</f>
        <v>0</v>
      </c>
    </row>
    <row r="71" spans="1:1">
      <c r="A71" s="674">
        <f>IF('Перечень тарифов'!$K$21="",1,0)</f>
        <v>0</v>
      </c>
    </row>
    <row r="72" spans="1:1">
      <c r="A72" s="674">
        <f>IF('Перечень тарифов'!$O$21="",1,0)</f>
        <v>0</v>
      </c>
    </row>
    <row r="73" spans="1:1">
      <c r="A73" s="674">
        <f>IF('Форма 3.12.2 | Т-транс'!$O$23="",1,0)</f>
        <v>0</v>
      </c>
    </row>
    <row r="74" spans="1:1">
      <c r="A74" s="688">
        <f>IF('Форма 3.12.1'!$K$20="",1,0)</f>
        <v>0</v>
      </c>
    </row>
    <row r="75" spans="1:1">
      <c r="A75" s="688">
        <f>IF('Форма 3.12.2 | Т-транс'!$T$23="",1,0)</f>
        <v>0</v>
      </c>
    </row>
    <row r="76" spans="1:1">
      <c r="A76" s="688">
        <f>IF('Форма 3.12.2 | Т-транс'!$Y$23="",1,0)</f>
        <v>0</v>
      </c>
    </row>
    <row r="77" spans="1:1">
      <c r="A77" s="688">
        <f>IF('Форма 3.12.2 | Т-транс'!$AA$23="",1,0)</f>
        <v>0</v>
      </c>
    </row>
    <row r="78" spans="1:1">
      <c r="A78" s="688">
        <f>IF('Форма 3.12.2 | Т-транс'!$V$23="",1,0)</f>
        <v>0</v>
      </c>
    </row>
    <row r="79" spans="1:1">
      <c r="A79" s="688">
        <f>IF('Форма 3.12.2 | Т-транс'!$Z$23="",1,0)</f>
        <v>0</v>
      </c>
    </row>
    <row r="80" spans="1:1">
      <c r="A80" s="688">
        <f>IF('Форма 3.12.2 | Т-транс'!$AB$23="",1,0)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03"/>
  </cols>
  <sheetData>
    <row r="1" spans="1:3">
      <c r="A1" s="703" t="s">
        <v>518</v>
      </c>
      <c r="B1" s="703" t="s">
        <v>519</v>
      </c>
      <c r="C1" s="703" t="s">
        <v>70</v>
      </c>
    </row>
    <row r="2" spans="1:3">
      <c r="A2" s="703">
        <v>4189678</v>
      </c>
      <c r="B2" s="703" t="s">
        <v>820</v>
      </c>
      <c r="C2" s="703" t="s">
        <v>821</v>
      </c>
    </row>
    <row r="3" spans="1:3">
      <c r="A3" s="703">
        <v>4190415</v>
      </c>
      <c r="B3" s="703" t="s">
        <v>822</v>
      </c>
      <c r="C3" s="703" t="s">
        <v>821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9"/>
    <col min="2" max="2" width="66" style="379" customWidth="1"/>
    <col min="3" max="16384" width="9.140625" style="379"/>
  </cols>
  <sheetData>
    <row r="3" spans="2:2">
      <c r="B3" s="474" t="s">
        <v>2751</v>
      </c>
    </row>
    <row r="4" spans="2:2">
      <c r="B4" s="474" t="s">
        <v>522</v>
      </c>
    </row>
    <row r="5" spans="2:2">
      <c r="B5" s="474" t="s">
        <v>523</v>
      </c>
    </row>
    <row r="6" spans="2:2">
      <c r="B6" s="474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1"/>
    <col min="2" max="16384" width="9.1406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13" t="str">
        <f>"Код отчёта: " &amp; GetCode()</f>
        <v>Код отчёта: FAS.JKH.OPEN.INFO.REQUEST.VO</v>
      </c>
      <c r="C2" s="713"/>
      <c r="D2" s="713"/>
      <c r="E2" s="713"/>
      <c r="F2" s="713"/>
      <c r="G2" s="713"/>
      <c r="Q2" s="351"/>
      <c r="R2" s="351"/>
      <c r="S2" s="351"/>
      <c r="T2" s="351"/>
      <c r="U2" s="351"/>
      <c r="V2" s="351"/>
      <c r="W2" s="351"/>
    </row>
    <row r="3" spans="1:27" ht="18" customHeight="1">
      <c r="B3" s="714" t="str">
        <f>"Версия " &amp; GetVersion()</f>
        <v>Версия 1.0.2</v>
      </c>
      <c r="C3" s="714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7" t="s">
        <v>641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15" t="s">
        <v>596</v>
      </c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58"/>
    </row>
    <row r="8" spans="1:27" ht="15" customHeight="1">
      <c r="A8" s="42"/>
      <c r="B8" s="77"/>
      <c r="C8" s="76"/>
      <c r="D8" s="59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58"/>
    </row>
    <row r="9" spans="1:27" ht="15" customHeight="1">
      <c r="A9" s="42"/>
      <c r="B9" s="77"/>
      <c r="C9" s="76"/>
      <c r="D9" s="59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58"/>
    </row>
    <row r="10" spans="1:27" ht="10.5" customHeight="1">
      <c r="A10" s="42"/>
      <c r="B10" s="77"/>
      <c r="C10" s="76"/>
      <c r="D10" s="59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58"/>
    </row>
    <row r="11" spans="1:27" ht="27" customHeight="1">
      <c r="A11" s="42"/>
      <c r="B11" s="77"/>
      <c r="C11" s="76"/>
      <c r="D11" s="59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58"/>
    </row>
    <row r="12" spans="1:27" ht="12" customHeight="1">
      <c r="A12" s="42"/>
      <c r="B12" s="77"/>
      <c r="C12" s="76"/>
      <c r="D12" s="59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58"/>
    </row>
    <row r="13" spans="1:27" ht="38.25" customHeight="1">
      <c r="A13" s="42"/>
      <c r="B13" s="77"/>
      <c r="C13" s="76"/>
      <c r="D13" s="59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2"/>
    </row>
    <row r="14" spans="1:27" ht="15" customHeight="1">
      <c r="A14" s="42"/>
      <c r="B14" s="77"/>
      <c r="C14" s="76"/>
      <c r="D14" s="59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58"/>
    </row>
    <row r="15" spans="1:27" ht="15">
      <c r="A15" s="42"/>
      <c r="B15" s="77"/>
      <c r="C15" s="76"/>
      <c r="D15" s="59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58"/>
    </row>
    <row r="16" spans="1:27" ht="15">
      <c r="A16" s="42"/>
      <c r="B16" s="77"/>
      <c r="C16" s="76"/>
      <c r="D16" s="59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58"/>
    </row>
    <row r="17" spans="1:25" ht="15" customHeight="1">
      <c r="A17" s="42"/>
      <c r="B17" s="77"/>
      <c r="C17" s="76"/>
      <c r="D17" s="59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58"/>
    </row>
    <row r="18" spans="1:25" ht="15">
      <c r="A18" s="42"/>
      <c r="B18" s="77"/>
      <c r="C18" s="76"/>
      <c r="D18" s="59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5"/>
      <c r="X18" s="715"/>
      <c r="Y18" s="58"/>
    </row>
    <row r="19" spans="1:25" ht="59.25" customHeight="1">
      <c r="A19" s="42"/>
      <c r="B19" s="77"/>
      <c r="C19" s="76"/>
      <c r="D19" s="6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5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20" t="s">
        <v>257</v>
      </c>
      <c r="G21" s="721"/>
      <c r="H21" s="721"/>
      <c r="I21" s="721"/>
      <c r="J21" s="721"/>
      <c r="K21" s="721"/>
      <c r="L21" s="721"/>
      <c r="M21" s="721"/>
      <c r="N21" s="59"/>
      <c r="O21" s="70" t="s">
        <v>240</v>
      </c>
      <c r="P21" s="722" t="s">
        <v>241</v>
      </c>
      <c r="Q21" s="723"/>
      <c r="R21" s="723"/>
      <c r="S21" s="723"/>
      <c r="T21" s="723"/>
      <c r="U21" s="723"/>
      <c r="V21" s="723"/>
      <c r="W21" s="723"/>
      <c r="X21" s="723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20" t="s">
        <v>243</v>
      </c>
      <c r="G22" s="721"/>
      <c r="H22" s="721"/>
      <c r="I22" s="721"/>
      <c r="J22" s="721"/>
      <c r="K22" s="721"/>
      <c r="L22" s="721"/>
      <c r="M22" s="721"/>
      <c r="N22" s="59"/>
      <c r="O22" s="73" t="s">
        <v>240</v>
      </c>
      <c r="P22" s="722" t="s">
        <v>594</v>
      </c>
      <c r="Q22" s="723"/>
      <c r="R22" s="723"/>
      <c r="S22" s="723"/>
      <c r="T22" s="723"/>
      <c r="U22" s="723"/>
      <c r="V22" s="723"/>
      <c r="W22" s="723"/>
      <c r="X22" s="723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6"/>
      <c r="Q23" s="716"/>
      <c r="R23" s="716"/>
      <c r="S23" s="716"/>
      <c r="T23" s="716"/>
      <c r="U23" s="716"/>
      <c r="V23" s="716"/>
      <c r="W23" s="71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9" t="s">
        <v>416</v>
      </c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58"/>
    </row>
    <row r="36" spans="1:25" ht="38.25" hidden="1" customHeight="1">
      <c r="A36" s="42"/>
      <c r="B36" s="77"/>
      <c r="C36" s="76"/>
      <c r="D36" s="60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58"/>
    </row>
    <row r="37" spans="1:25" ht="9.75" hidden="1" customHeight="1">
      <c r="A37" s="42"/>
      <c r="B37" s="77"/>
      <c r="C37" s="76"/>
      <c r="D37" s="60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58"/>
    </row>
    <row r="38" spans="1:25" ht="51" hidden="1" customHeight="1">
      <c r="A38" s="42"/>
      <c r="B38" s="77"/>
      <c r="C38" s="76"/>
      <c r="D38" s="60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58"/>
    </row>
    <row r="39" spans="1:25" ht="15" hidden="1" customHeight="1">
      <c r="A39" s="42"/>
      <c r="B39" s="77"/>
      <c r="C39" s="76"/>
      <c r="D39" s="60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58"/>
    </row>
    <row r="40" spans="1:25" ht="12" hidden="1" customHeight="1">
      <c r="A40" s="42"/>
      <c r="B40" s="77"/>
      <c r="C40" s="76"/>
      <c r="D40" s="60"/>
      <c r="E40" s="705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58"/>
    </row>
    <row r="41" spans="1:25" ht="38.25" hidden="1" customHeight="1">
      <c r="A41" s="42"/>
      <c r="B41" s="77"/>
      <c r="C41" s="76"/>
      <c r="D41" s="60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58"/>
    </row>
    <row r="42" spans="1:25" ht="15" hidden="1">
      <c r="A42" s="42"/>
      <c r="B42" s="77"/>
      <c r="C42" s="76"/>
      <c r="D42" s="60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58"/>
    </row>
    <row r="43" spans="1:25" ht="15" hidden="1">
      <c r="A43" s="42"/>
      <c r="B43" s="77"/>
      <c r="C43" s="76"/>
      <c r="D43" s="60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58"/>
    </row>
    <row r="44" spans="1:25" ht="33.75" hidden="1" customHeight="1">
      <c r="A44" s="42"/>
      <c r="B44" s="77"/>
      <c r="C44" s="76"/>
      <c r="D44" s="65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58"/>
    </row>
    <row r="45" spans="1:25" ht="15" hidden="1">
      <c r="A45" s="42"/>
      <c r="B45" s="77"/>
      <c r="C45" s="76"/>
      <c r="D45" s="65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58"/>
    </row>
    <row r="46" spans="1:25" ht="24" hidden="1" customHeight="1">
      <c r="A46" s="42"/>
      <c r="B46" s="77"/>
      <c r="C46" s="76"/>
      <c r="D46" s="60"/>
      <c r="E46" s="707" t="s">
        <v>239</v>
      </c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707"/>
      <c r="U46" s="707"/>
      <c r="V46" s="707"/>
      <c r="W46" s="707"/>
      <c r="X46" s="707"/>
      <c r="Y46" s="58"/>
    </row>
    <row r="47" spans="1:25" ht="37.5" hidden="1" customHeight="1">
      <c r="A47" s="42"/>
      <c r="B47" s="77"/>
      <c r="C47" s="76"/>
      <c r="D47" s="60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58"/>
    </row>
    <row r="48" spans="1:25" ht="24" hidden="1" customHeight="1">
      <c r="A48" s="42"/>
      <c r="B48" s="77"/>
      <c r="C48" s="76"/>
      <c r="D48" s="60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  <c r="Y48" s="58"/>
    </row>
    <row r="49" spans="1:25" ht="51" hidden="1" customHeight="1">
      <c r="A49" s="42"/>
      <c r="B49" s="77"/>
      <c r="C49" s="76"/>
      <c r="D49" s="60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7"/>
      <c r="R49" s="707"/>
      <c r="S49" s="707"/>
      <c r="T49" s="707"/>
      <c r="U49" s="707"/>
      <c r="V49" s="707"/>
      <c r="W49" s="707"/>
      <c r="X49" s="707"/>
      <c r="Y49" s="58"/>
    </row>
    <row r="50" spans="1:25" ht="15" hidden="1">
      <c r="A50" s="42"/>
      <c r="B50" s="77"/>
      <c r="C50" s="76"/>
      <c r="D50" s="60"/>
      <c r="E50" s="707"/>
      <c r="F50" s="707"/>
      <c r="G50" s="707"/>
      <c r="H50" s="707"/>
      <c r="I50" s="707"/>
      <c r="J50" s="707"/>
      <c r="K50" s="707"/>
      <c r="L50" s="707"/>
      <c r="M50" s="707"/>
      <c r="N50" s="707"/>
      <c r="O50" s="707"/>
      <c r="P50" s="707"/>
      <c r="Q50" s="707"/>
      <c r="R50" s="707"/>
      <c r="S50" s="707"/>
      <c r="T50" s="707"/>
      <c r="U50" s="707"/>
      <c r="V50" s="707"/>
      <c r="W50" s="707"/>
      <c r="X50" s="707"/>
      <c r="Y50" s="58"/>
    </row>
    <row r="51" spans="1:25" ht="15" hidden="1">
      <c r="A51" s="42"/>
      <c r="B51" s="77"/>
      <c r="C51" s="76"/>
      <c r="D51" s="60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58"/>
    </row>
    <row r="52" spans="1:25" ht="15" hidden="1">
      <c r="A52" s="42"/>
      <c r="B52" s="77"/>
      <c r="C52" s="76"/>
      <c r="D52" s="60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58"/>
    </row>
    <row r="53" spans="1:25" ht="15" hidden="1">
      <c r="A53" s="42"/>
      <c r="B53" s="77"/>
      <c r="C53" s="76"/>
      <c r="D53" s="60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7"/>
      <c r="R53" s="707"/>
      <c r="S53" s="707"/>
      <c r="T53" s="707"/>
      <c r="U53" s="707"/>
      <c r="V53" s="707"/>
      <c r="W53" s="707"/>
      <c r="X53" s="707"/>
      <c r="Y53" s="58"/>
    </row>
    <row r="54" spans="1:25" ht="15" hidden="1">
      <c r="A54" s="42"/>
      <c r="B54" s="77"/>
      <c r="C54" s="76"/>
      <c r="D54" s="60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58"/>
    </row>
    <row r="55" spans="1:25" ht="15" hidden="1">
      <c r="A55" s="42"/>
      <c r="B55" s="77"/>
      <c r="C55" s="76"/>
      <c r="D55" s="60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7"/>
      <c r="R55" s="707"/>
      <c r="S55" s="707"/>
      <c r="T55" s="707"/>
      <c r="U55" s="707"/>
      <c r="V55" s="707"/>
      <c r="W55" s="707"/>
      <c r="X55" s="707"/>
      <c r="Y55" s="58"/>
    </row>
    <row r="56" spans="1:25" ht="25.5" hidden="1" customHeight="1">
      <c r="A56" s="42"/>
      <c r="B56" s="77"/>
      <c r="C56" s="76"/>
      <c r="D56" s="65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58"/>
    </row>
    <row r="57" spans="1:25" ht="15" hidden="1">
      <c r="A57" s="42"/>
      <c r="B57" s="77"/>
      <c r="C57" s="76"/>
      <c r="D57" s="65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58"/>
    </row>
    <row r="58" spans="1:25" ht="15" hidden="1" customHeight="1">
      <c r="A58" s="42"/>
      <c r="B58" s="77"/>
      <c r="C58" s="76"/>
      <c r="D58" s="60"/>
      <c r="E58" s="708" t="s">
        <v>417</v>
      </c>
      <c r="F58" s="708"/>
      <c r="G58" s="708"/>
      <c r="H58" s="708"/>
      <c r="I58" s="708"/>
      <c r="J58" s="708"/>
      <c r="K58" s="708"/>
      <c r="L58" s="708"/>
      <c r="M58" s="708"/>
      <c r="N58" s="708"/>
      <c r="O58" s="708"/>
      <c r="P58" s="708"/>
      <c r="Q58" s="708"/>
      <c r="R58" s="708"/>
      <c r="S58" s="708"/>
      <c r="T58" s="708"/>
      <c r="U58" s="708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10"/>
      <c r="F59" s="710"/>
      <c r="G59" s="710"/>
      <c r="H59" s="705"/>
      <c r="I59" s="706"/>
      <c r="J59" s="706"/>
      <c r="K59" s="706"/>
      <c r="L59" s="706"/>
      <c r="M59" s="706"/>
      <c r="N59" s="706"/>
      <c r="O59" s="706"/>
      <c r="P59" s="706"/>
      <c r="Q59" s="706"/>
      <c r="R59" s="706"/>
      <c r="S59" s="706"/>
      <c r="T59" s="706"/>
      <c r="U59" s="706"/>
      <c r="V59" s="706"/>
      <c r="W59" s="706"/>
      <c r="X59" s="706"/>
      <c r="Y59" s="58"/>
    </row>
    <row r="60" spans="1:25" ht="15" hidden="1" customHeight="1">
      <c r="A60" s="42"/>
      <c r="B60" s="77"/>
      <c r="C60" s="76"/>
      <c r="D60" s="60"/>
      <c r="E60" s="709"/>
      <c r="F60" s="709"/>
      <c r="G60" s="709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8" t="s">
        <v>418</v>
      </c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08" t="s">
        <v>593</v>
      </c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08" t="s">
        <v>417</v>
      </c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  <c r="S81" s="708"/>
      <c r="T81" s="708"/>
      <c r="U81" s="708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09"/>
      <c r="F82" s="709"/>
      <c r="G82" s="709"/>
      <c r="H82" s="705"/>
      <c r="I82" s="706"/>
      <c r="J82" s="706"/>
      <c r="K82" s="706"/>
      <c r="L82" s="706"/>
      <c r="M82" s="706"/>
      <c r="N82" s="706"/>
      <c r="O82" s="706"/>
      <c r="P82" s="706"/>
      <c r="Q82" s="706"/>
      <c r="R82" s="706"/>
      <c r="S82" s="706"/>
      <c r="T82" s="706"/>
      <c r="U82" s="706"/>
      <c r="V82" s="706"/>
      <c r="W82" s="706"/>
      <c r="X82" s="70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4"/>
      <c r="V84" s="704"/>
      <c r="W84" s="704"/>
      <c r="X84" s="704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2" t="s">
        <v>238</v>
      </c>
      <c r="F98" s="712"/>
      <c r="G98" s="712"/>
      <c r="H98" s="712"/>
      <c r="I98" s="712"/>
      <c r="J98" s="712"/>
      <c r="K98" s="712"/>
      <c r="L98" s="712"/>
      <c r="M98" s="712"/>
      <c r="N98" s="712"/>
      <c r="O98" s="712"/>
      <c r="P98" s="712"/>
      <c r="Q98" s="712"/>
      <c r="R98" s="712"/>
      <c r="S98" s="712"/>
      <c r="T98" s="712"/>
      <c r="U98" s="712"/>
      <c r="V98" s="712"/>
      <c r="W98" s="712"/>
      <c r="X98" s="712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1" t="s">
        <v>237</v>
      </c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11" t="s">
        <v>236</v>
      </c>
      <c r="G102" s="711"/>
      <c r="H102" s="711"/>
      <c r="I102" s="711"/>
      <c r="J102" s="711"/>
      <c r="K102" s="711"/>
      <c r="L102" s="711"/>
      <c r="M102" s="711"/>
      <c r="N102" s="711"/>
      <c r="O102" s="711"/>
      <c r="P102" s="711"/>
      <c r="Q102" s="711"/>
      <c r="R102" s="711"/>
      <c r="S102" s="711"/>
      <c r="T102" s="711"/>
      <c r="U102" s="711"/>
      <c r="V102" s="711"/>
      <c r="W102" s="711"/>
      <c r="X102" s="711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1nC1n4ADzTQwB+2fArb6eKaXFYbGb7c9TlH9C/g0BcoGHqun4QBrlsgDz55mSdLj6Z7EydoqtXaQKgX53wMFIQ==" saltValue="/5Dh4v5PNcUPq5J4/YJIvA==" spinCount="100000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VO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8" customWidth="1"/>
    <col min="2" max="16384" width="9.1406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03"/>
    <col min="2" max="2" width="65.28515625" style="703" customWidth="1"/>
    <col min="3" max="3" width="41" style="703" customWidth="1"/>
    <col min="4" max="16384" width="9.140625" style="703"/>
  </cols>
  <sheetData>
    <row r="1" spans="1:2">
      <c r="A1" s="703" t="s">
        <v>676</v>
      </c>
      <c r="B1" s="703" t="s">
        <v>677</v>
      </c>
    </row>
    <row r="2" spans="1:2">
      <c r="A2" s="703">
        <v>4213771</v>
      </c>
      <c r="B2" s="703" t="s">
        <v>637</v>
      </c>
    </row>
    <row r="3" spans="1:2">
      <c r="A3" s="703">
        <v>4213772</v>
      </c>
      <c r="B3" s="703" t="s">
        <v>639</v>
      </c>
    </row>
    <row r="4" spans="1:2">
      <c r="A4" s="703">
        <v>4213773</v>
      </c>
      <c r="B4" s="703" t="s">
        <v>636</v>
      </c>
    </row>
    <row r="5" spans="1:2">
      <c r="A5" s="703">
        <v>4213774</v>
      </c>
      <c r="B5" s="703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03"/>
    <col min="2" max="2" width="65.28515625" style="703" customWidth="1"/>
    <col min="3" max="3" width="41" style="703" customWidth="1"/>
    <col min="4" max="16384" width="9.140625" style="703"/>
  </cols>
  <sheetData>
    <row r="1" spans="1:2">
      <c r="A1" s="703" t="s">
        <v>676</v>
      </c>
      <c r="B1" s="703" t="s">
        <v>678</v>
      </c>
    </row>
    <row r="2" spans="1:2">
      <c r="A2" s="703">
        <v>4189714</v>
      </c>
      <c r="B2" s="703" t="s">
        <v>679</v>
      </c>
    </row>
    <row r="3" spans="1:2">
      <c r="A3" s="703">
        <v>4189713</v>
      </c>
      <c r="B3" s="703" t="s">
        <v>680</v>
      </c>
    </row>
    <row r="4" spans="1:2">
      <c r="A4" s="703">
        <v>4189712</v>
      </c>
      <c r="B4" s="703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llSheetsInThisWorkbook">
    <tabColor indexed="47"/>
  </sheetPr>
  <dimension ref="A1:B1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584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517</v>
      </c>
    </row>
    <row r="35" spans="1:2">
      <c r="A35"/>
      <c r="B35" t="s">
        <v>495</v>
      </c>
    </row>
    <row r="36" spans="1:2">
      <c r="A36"/>
      <c r="B36" t="s">
        <v>333</v>
      </c>
    </row>
    <row r="37" spans="1:2">
      <c r="A37"/>
      <c r="B37" t="s">
        <v>629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3">
        <v>44680.657511574071</v>
      </c>
      <c r="B2" s="11" t="s">
        <v>695</v>
      </c>
      <c r="C2" s="11" t="s">
        <v>464</v>
      </c>
    </row>
    <row r="3" spans="1:4">
      <c r="A3" s="693">
        <v>44680.657523148147</v>
      </c>
      <c r="B3" s="11" t="s">
        <v>696</v>
      </c>
      <c r="C3" s="11" t="s">
        <v>464</v>
      </c>
    </row>
    <row r="4" spans="1:4">
      <c r="A4" s="693">
        <v>44680.657638888886</v>
      </c>
      <c r="B4" s="11" t="s">
        <v>695</v>
      </c>
      <c r="C4" s="11" t="s">
        <v>464</v>
      </c>
    </row>
    <row r="5" spans="1:4">
      <c r="A5" s="693">
        <v>44680.657650462963</v>
      </c>
      <c r="B5" s="11" t="s">
        <v>696</v>
      </c>
      <c r="C5" s="11" t="s">
        <v>464</v>
      </c>
    </row>
    <row r="6" spans="1:4">
      <c r="A6" s="693">
        <v>44680.675763888888</v>
      </c>
      <c r="B6" s="11" t="s">
        <v>695</v>
      </c>
      <c r="C6" s="11" t="s">
        <v>464</v>
      </c>
    </row>
    <row r="7" spans="1:4">
      <c r="A7" s="693">
        <v>44680.675787037035</v>
      </c>
      <c r="B7" s="11" t="s">
        <v>696</v>
      </c>
      <c r="C7" s="11" t="s">
        <v>464</v>
      </c>
    </row>
    <row r="8" spans="1:4">
      <c r="A8" s="693">
        <v>44685.529398148145</v>
      </c>
      <c r="B8" s="11" t="s">
        <v>695</v>
      </c>
      <c r="C8" s="11" t="s">
        <v>464</v>
      </c>
    </row>
    <row r="9" spans="1:4">
      <c r="A9" s="693">
        <v>44685.529409722221</v>
      </c>
      <c r="B9" s="11" t="s">
        <v>696</v>
      </c>
      <c r="C9" s="11" t="s">
        <v>464</v>
      </c>
    </row>
    <row r="10" spans="1:4">
      <c r="A10" s="693">
        <v>44685.641331018516</v>
      </c>
      <c r="B10" s="11" t="s">
        <v>695</v>
      </c>
      <c r="C10" s="11" t="s">
        <v>464</v>
      </c>
    </row>
    <row r="11" spans="1:4">
      <c r="A11" s="693">
        <v>44685.641342592593</v>
      </c>
      <c r="B11" s="11" t="s">
        <v>696</v>
      </c>
      <c r="C11" s="11" t="s">
        <v>464</v>
      </c>
    </row>
    <row r="12" spans="1:4">
      <c r="A12" s="693">
        <v>44685.660949074074</v>
      </c>
      <c r="B12" s="11" t="s">
        <v>695</v>
      </c>
      <c r="C12" s="11" t="s">
        <v>464</v>
      </c>
    </row>
    <row r="13" spans="1:4">
      <c r="A13" s="693">
        <v>44685.660960648151</v>
      </c>
      <c r="B13" s="11" t="s">
        <v>696</v>
      </c>
      <c r="C13" s="11" t="s">
        <v>464</v>
      </c>
    </row>
  </sheetData>
  <sheetProtection algorithmName="SHA-512" hashValue="9++z7BLpyMz0mTwgqdEK6IZJz/2CamsX5hbLsM3hGq3+0WaaOE0fqiP3fROKqUa9pH0orAIQqPn6FuD6RC2tSw==" saltValue="qP798d0B+nbWho11uQfme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SH_REESTR_ORG">
    <tabColor indexed="47"/>
  </sheetPr>
  <dimension ref="A1:J508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819</v>
      </c>
      <c r="B1" s="4" t="s">
        <v>825</v>
      </c>
      <c r="C1" s="4" t="s">
        <v>826</v>
      </c>
      <c r="D1" s="4" t="s">
        <v>827</v>
      </c>
      <c r="E1" s="4" t="s">
        <v>828</v>
      </c>
      <c r="F1" s="4" t="s">
        <v>829</v>
      </c>
      <c r="G1" s="4" t="s">
        <v>830</v>
      </c>
      <c r="H1" s="4" t="s">
        <v>831</v>
      </c>
      <c r="I1" s="4" t="s">
        <v>832</v>
      </c>
    </row>
    <row r="2" spans="1:10">
      <c r="A2" s="4">
        <v>1</v>
      </c>
      <c r="B2" s="4" t="s">
        <v>833</v>
      </c>
      <c r="C2" s="4" t="s">
        <v>134</v>
      </c>
      <c r="D2" s="4" t="s">
        <v>834</v>
      </c>
      <c r="E2" s="4" t="s">
        <v>835</v>
      </c>
      <c r="F2" s="4" t="s">
        <v>836</v>
      </c>
      <c r="G2" s="4" t="s">
        <v>837</v>
      </c>
      <c r="J2" s="4" t="s">
        <v>2749</v>
      </c>
    </row>
    <row r="3" spans="1:10">
      <c r="A3" s="4">
        <v>2</v>
      </c>
      <c r="B3" s="4" t="s">
        <v>833</v>
      </c>
      <c r="C3" s="4" t="s">
        <v>134</v>
      </c>
      <c r="D3" s="4" t="s">
        <v>838</v>
      </c>
      <c r="E3" s="4" t="s">
        <v>839</v>
      </c>
      <c r="F3" s="4" t="s">
        <v>840</v>
      </c>
      <c r="G3" s="4" t="s">
        <v>841</v>
      </c>
      <c r="J3" s="4" t="s">
        <v>2749</v>
      </c>
    </row>
    <row r="4" spans="1:10">
      <c r="A4" s="4">
        <v>3</v>
      </c>
      <c r="B4" s="4" t="s">
        <v>833</v>
      </c>
      <c r="C4" s="4" t="s">
        <v>134</v>
      </c>
      <c r="D4" s="4" t="s">
        <v>842</v>
      </c>
      <c r="E4" s="4" t="s">
        <v>843</v>
      </c>
      <c r="F4" s="4" t="s">
        <v>844</v>
      </c>
      <c r="G4" s="4" t="s">
        <v>845</v>
      </c>
      <c r="H4" s="4" t="s">
        <v>846</v>
      </c>
      <c r="J4" s="4" t="s">
        <v>2749</v>
      </c>
    </row>
    <row r="5" spans="1:10">
      <c r="A5" s="4">
        <v>4</v>
      </c>
      <c r="B5" s="4" t="s">
        <v>833</v>
      </c>
      <c r="C5" s="4" t="s">
        <v>134</v>
      </c>
      <c r="D5" s="4" t="s">
        <v>847</v>
      </c>
      <c r="E5" s="4" t="s">
        <v>848</v>
      </c>
      <c r="F5" s="4" t="s">
        <v>849</v>
      </c>
      <c r="G5" s="4" t="s">
        <v>850</v>
      </c>
      <c r="H5" s="4" t="s">
        <v>851</v>
      </c>
      <c r="J5" s="4" t="s">
        <v>2749</v>
      </c>
    </row>
    <row r="6" spans="1:10">
      <c r="A6" s="4">
        <v>5</v>
      </c>
      <c r="B6" s="4" t="s">
        <v>833</v>
      </c>
      <c r="C6" s="4" t="s">
        <v>134</v>
      </c>
      <c r="D6" s="4" t="s">
        <v>852</v>
      </c>
      <c r="E6" s="4" t="s">
        <v>853</v>
      </c>
      <c r="F6" s="4" t="s">
        <v>854</v>
      </c>
      <c r="G6" s="4" t="s">
        <v>855</v>
      </c>
      <c r="H6" s="4" t="s">
        <v>856</v>
      </c>
      <c r="J6" s="4" t="s">
        <v>2749</v>
      </c>
    </row>
    <row r="7" spans="1:10">
      <c r="A7" s="4">
        <v>6</v>
      </c>
      <c r="B7" s="4" t="s">
        <v>833</v>
      </c>
      <c r="C7" s="4" t="s">
        <v>134</v>
      </c>
      <c r="D7" s="4" t="s">
        <v>857</v>
      </c>
      <c r="E7" s="4" t="s">
        <v>858</v>
      </c>
      <c r="F7" s="4" t="s">
        <v>859</v>
      </c>
      <c r="G7" s="4" t="s">
        <v>860</v>
      </c>
      <c r="H7" s="4" t="s">
        <v>861</v>
      </c>
      <c r="J7" s="4" t="s">
        <v>2749</v>
      </c>
    </row>
    <row r="8" spans="1:10">
      <c r="A8" s="4">
        <v>7</v>
      </c>
      <c r="B8" s="4" t="s">
        <v>833</v>
      </c>
      <c r="C8" s="4" t="s">
        <v>134</v>
      </c>
      <c r="D8" s="4" t="s">
        <v>862</v>
      </c>
      <c r="E8" s="4" t="s">
        <v>863</v>
      </c>
      <c r="F8" s="4" t="s">
        <v>864</v>
      </c>
      <c r="G8" s="4" t="s">
        <v>865</v>
      </c>
      <c r="H8" s="4" t="s">
        <v>866</v>
      </c>
      <c r="J8" s="4" t="s">
        <v>2749</v>
      </c>
    </row>
    <row r="9" spans="1:10">
      <c r="A9" s="4">
        <v>8</v>
      </c>
      <c r="B9" s="4" t="s">
        <v>833</v>
      </c>
      <c r="C9" s="4" t="s">
        <v>134</v>
      </c>
      <c r="D9" s="4" t="s">
        <v>867</v>
      </c>
      <c r="E9" s="4" t="s">
        <v>868</v>
      </c>
      <c r="F9" s="4" t="s">
        <v>869</v>
      </c>
      <c r="G9" s="4" t="s">
        <v>870</v>
      </c>
      <c r="J9" s="4" t="s">
        <v>2749</v>
      </c>
    </row>
    <row r="10" spans="1:10">
      <c r="A10" s="4">
        <v>9</v>
      </c>
      <c r="B10" s="4" t="s">
        <v>833</v>
      </c>
      <c r="C10" s="4" t="s">
        <v>134</v>
      </c>
      <c r="D10" s="4" t="s">
        <v>871</v>
      </c>
      <c r="E10" s="4" t="s">
        <v>872</v>
      </c>
      <c r="F10" s="4" t="s">
        <v>873</v>
      </c>
      <c r="G10" s="4" t="s">
        <v>860</v>
      </c>
      <c r="H10" s="4" t="s">
        <v>874</v>
      </c>
      <c r="J10" s="4" t="s">
        <v>2749</v>
      </c>
    </row>
    <row r="11" spans="1:10">
      <c r="A11" s="4">
        <v>10</v>
      </c>
      <c r="B11" s="4" t="s">
        <v>833</v>
      </c>
      <c r="C11" s="4" t="s">
        <v>134</v>
      </c>
      <c r="D11" s="4" t="s">
        <v>875</v>
      </c>
      <c r="E11" s="4" t="s">
        <v>876</v>
      </c>
      <c r="F11" s="4" t="s">
        <v>877</v>
      </c>
      <c r="G11" s="4" t="s">
        <v>878</v>
      </c>
      <c r="H11" s="4" t="s">
        <v>879</v>
      </c>
      <c r="J11" s="4" t="s">
        <v>2749</v>
      </c>
    </row>
    <row r="12" spans="1:10">
      <c r="A12" s="4">
        <v>11</v>
      </c>
      <c r="B12" s="4" t="s">
        <v>833</v>
      </c>
      <c r="C12" s="4" t="s">
        <v>134</v>
      </c>
      <c r="D12" s="4" t="s">
        <v>880</v>
      </c>
      <c r="E12" s="4" t="s">
        <v>881</v>
      </c>
      <c r="F12" s="4" t="s">
        <v>882</v>
      </c>
      <c r="G12" s="4" t="s">
        <v>883</v>
      </c>
      <c r="H12" s="4" t="s">
        <v>884</v>
      </c>
      <c r="J12" s="4" t="s">
        <v>2749</v>
      </c>
    </row>
    <row r="13" spans="1:10">
      <c r="A13" s="4">
        <v>12</v>
      </c>
      <c r="B13" s="4" t="s">
        <v>833</v>
      </c>
      <c r="C13" s="4" t="s">
        <v>134</v>
      </c>
      <c r="D13" s="4" t="s">
        <v>885</v>
      </c>
      <c r="E13" s="4" t="s">
        <v>886</v>
      </c>
      <c r="F13" s="4" t="s">
        <v>887</v>
      </c>
      <c r="G13" s="4" t="s">
        <v>888</v>
      </c>
      <c r="H13" s="4" t="s">
        <v>889</v>
      </c>
      <c r="J13" s="4" t="s">
        <v>2749</v>
      </c>
    </row>
    <row r="14" spans="1:10">
      <c r="A14" s="4">
        <v>13</v>
      </c>
      <c r="B14" s="4" t="s">
        <v>833</v>
      </c>
      <c r="C14" s="4" t="s">
        <v>134</v>
      </c>
      <c r="D14" s="4" t="s">
        <v>890</v>
      </c>
      <c r="E14" s="4" t="s">
        <v>891</v>
      </c>
      <c r="F14" s="4" t="s">
        <v>892</v>
      </c>
      <c r="G14" s="4" t="s">
        <v>878</v>
      </c>
      <c r="H14" s="4" t="s">
        <v>893</v>
      </c>
      <c r="J14" s="4" t="s">
        <v>2749</v>
      </c>
    </row>
    <row r="15" spans="1:10">
      <c r="A15" s="4">
        <v>14</v>
      </c>
      <c r="B15" s="4" t="s">
        <v>833</v>
      </c>
      <c r="C15" s="4" t="s">
        <v>134</v>
      </c>
      <c r="D15" s="4" t="s">
        <v>894</v>
      </c>
      <c r="E15" s="4" t="s">
        <v>895</v>
      </c>
      <c r="F15" s="4" t="s">
        <v>896</v>
      </c>
      <c r="G15" s="4" t="s">
        <v>897</v>
      </c>
      <c r="H15" s="4" t="s">
        <v>898</v>
      </c>
      <c r="J15" s="4" t="s">
        <v>2749</v>
      </c>
    </row>
    <row r="16" spans="1:10">
      <c r="A16" s="4">
        <v>15</v>
      </c>
      <c r="B16" s="4" t="s">
        <v>833</v>
      </c>
      <c r="C16" s="4" t="s">
        <v>134</v>
      </c>
      <c r="D16" s="4" t="s">
        <v>899</v>
      </c>
      <c r="E16" s="4" t="s">
        <v>895</v>
      </c>
      <c r="F16" s="4" t="s">
        <v>900</v>
      </c>
      <c r="G16" s="4" t="s">
        <v>878</v>
      </c>
      <c r="H16" s="4" t="s">
        <v>901</v>
      </c>
      <c r="J16" s="4" t="s">
        <v>2749</v>
      </c>
    </row>
    <row r="17" spans="1:10">
      <c r="A17" s="4">
        <v>16</v>
      </c>
      <c r="B17" s="4" t="s">
        <v>833</v>
      </c>
      <c r="C17" s="4" t="s">
        <v>134</v>
      </c>
      <c r="D17" s="4" t="s">
        <v>902</v>
      </c>
      <c r="E17" s="4" t="s">
        <v>903</v>
      </c>
      <c r="F17" s="4" t="s">
        <v>904</v>
      </c>
      <c r="G17" s="4" t="s">
        <v>905</v>
      </c>
      <c r="J17" s="4" t="s">
        <v>2749</v>
      </c>
    </row>
    <row r="18" spans="1:10">
      <c r="A18" s="4">
        <v>17</v>
      </c>
      <c r="B18" s="4" t="s">
        <v>833</v>
      </c>
      <c r="C18" s="4" t="s">
        <v>134</v>
      </c>
      <c r="D18" s="4" t="s">
        <v>906</v>
      </c>
      <c r="E18" s="4" t="s">
        <v>907</v>
      </c>
      <c r="F18" s="4" t="s">
        <v>908</v>
      </c>
      <c r="G18" s="4" t="s">
        <v>909</v>
      </c>
      <c r="H18" s="4" t="s">
        <v>910</v>
      </c>
      <c r="J18" s="4" t="s">
        <v>2749</v>
      </c>
    </row>
    <row r="19" spans="1:10">
      <c r="A19" s="4">
        <v>18</v>
      </c>
      <c r="B19" s="4" t="s">
        <v>833</v>
      </c>
      <c r="C19" s="4" t="s">
        <v>134</v>
      </c>
      <c r="D19" s="4" t="s">
        <v>911</v>
      </c>
      <c r="E19" s="4" t="s">
        <v>912</v>
      </c>
      <c r="F19" s="4" t="s">
        <v>913</v>
      </c>
      <c r="G19" s="4" t="s">
        <v>914</v>
      </c>
      <c r="H19" s="4" t="s">
        <v>915</v>
      </c>
      <c r="J19" s="4" t="s">
        <v>2749</v>
      </c>
    </row>
    <row r="20" spans="1:10">
      <c r="A20" s="4">
        <v>19</v>
      </c>
      <c r="B20" s="4" t="s">
        <v>833</v>
      </c>
      <c r="C20" s="4" t="s">
        <v>134</v>
      </c>
      <c r="D20" s="4" t="s">
        <v>916</v>
      </c>
      <c r="E20" s="4" t="s">
        <v>917</v>
      </c>
      <c r="F20" s="4" t="s">
        <v>918</v>
      </c>
      <c r="G20" s="4" t="s">
        <v>919</v>
      </c>
      <c r="J20" s="4" t="s">
        <v>2749</v>
      </c>
    </row>
    <row r="21" spans="1:10">
      <c r="A21" s="4">
        <v>20</v>
      </c>
      <c r="B21" s="4" t="s">
        <v>833</v>
      </c>
      <c r="C21" s="4" t="s">
        <v>134</v>
      </c>
      <c r="D21" s="4" t="s">
        <v>920</v>
      </c>
      <c r="E21" s="4" t="s">
        <v>921</v>
      </c>
      <c r="F21" s="4" t="s">
        <v>922</v>
      </c>
      <c r="G21" s="4" t="s">
        <v>923</v>
      </c>
      <c r="J21" s="4" t="s">
        <v>2749</v>
      </c>
    </row>
    <row r="22" spans="1:10">
      <c r="A22" s="4">
        <v>21</v>
      </c>
      <c r="B22" s="4" t="s">
        <v>833</v>
      </c>
      <c r="C22" s="4" t="s">
        <v>134</v>
      </c>
      <c r="D22" s="4" t="s">
        <v>924</v>
      </c>
      <c r="E22" s="4" t="s">
        <v>925</v>
      </c>
      <c r="F22" s="4" t="s">
        <v>836</v>
      </c>
      <c r="G22" s="4" t="s">
        <v>923</v>
      </c>
      <c r="H22" s="4" t="s">
        <v>926</v>
      </c>
      <c r="J22" s="4" t="s">
        <v>2749</v>
      </c>
    </row>
    <row r="23" spans="1:10">
      <c r="A23" s="4">
        <v>22</v>
      </c>
      <c r="B23" s="4" t="s">
        <v>833</v>
      </c>
      <c r="C23" s="4" t="s">
        <v>134</v>
      </c>
      <c r="D23" s="4" t="s">
        <v>927</v>
      </c>
      <c r="E23" s="4" t="s">
        <v>928</v>
      </c>
      <c r="F23" s="4" t="s">
        <v>929</v>
      </c>
      <c r="G23" s="4" t="s">
        <v>870</v>
      </c>
      <c r="J23" s="4" t="s">
        <v>2749</v>
      </c>
    </row>
    <row r="24" spans="1:10">
      <c r="A24" s="4">
        <v>23</v>
      </c>
      <c r="B24" s="4" t="s">
        <v>833</v>
      </c>
      <c r="C24" s="4" t="s">
        <v>134</v>
      </c>
      <c r="D24" s="4" t="s">
        <v>930</v>
      </c>
      <c r="E24" s="4" t="s">
        <v>931</v>
      </c>
      <c r="F24" s="4" t="s">
        <v>932</v>
      </c>
      <c r="G24" s="4" t="s">
        <v>933</v>
      </c>
      <c r="J24" s="4" t="s">
        <v>2749</v>
      </c>
    </row>
    <row r="25" spans="1:10">
      <c r="A25" s="4">
        <v>24</v>
      </c>
      <c r="B25" s="4" t="s">
        <v>833</v>
      </c>
      <c r="C25" s="4" t="s">
        <v>134</v>
      </c>
      <c r="D25" s="4" t="s">
        <v>934</v>
      </c>
      <c r="E25" s="4" t="s">
        <v>935</v>
      </c>
      <c r="F25" s="4" t="s">
        <v>936</v>
      </c>
      <c r="G25" s="4" t="s">
        <v>937</v>
      </c>
      <c r="H25" s="4" t="s">
        <v>938</v>
      </c>
      <c r="J25" s="4" t="s">
        <v>2749</v>
      </c>
    </row>
    <row r="26" spans="1:10">
      <c r="A26" s="4">
        <v>25</v>
      </c>
      <c r="B26" s="4" t="s">
        <v>833</v>
      </c>
      <c r="C26" s="4" t="s">
        <v>134</v>
      </c>
      <c r="D26" s="4" t="s">
        <v>939</v>
      </c>
      <c r="E26" s="4" t="s">
        <v>940</v>
      </c>
      <c r="F26" s="4" t="s">
        <v>941</v>
      </c>
      <c r="G26" s="4" t="s">
        <v>870</v>
      </c>
      <c r="H26" s="4" t="s">
        <v>942</v>
      </c>
      <c r="J26" s="4" t="s">
        <v>2749</v>
      </c>
    </row>
    <row r="27" spans="1:10">
      <c r="A27" s="4">
        <v>26</v>
      </c>
      <c r="B27" s="4" t="s">
        <v>833</v>
      </c>
      <c r="C27" s="4" t="s">
        <v>134</v>
      </c>
      <c r="D27" s="4" t="s">
        <v>943</v>
      </c>
      <c r="E27" s="4" t="s">
        <v>944</v>
      </c>
      <c r="F27" s="4" t="s">
        <v>945</v>
      </c>
      <c r="G27" s="4" t="s">
        <v>860</v>
      </c>
      <c r="H27" s="4" t="s">
        <v>946</v>
      </c>
      <c r="J27" s="4" t="s">
        <v>2749</v>
      </c>
    </row>
    <row r="28" spans="1:10">
      <c r="A28" s="4">
        <v>27</v>
      </c>
      <c r="B28" s="4" t="s">
        <v>833</v>
      </c>
      <c r="C28" s="4" t="s">
        <v>134</v>
      </c>
      <c r="D28" s="4" t="s">
        <v>947</v>
      </c>
      <c r="E28" s="4" t="s">
        <v>948</v>
      </c>
      <c r="F28" s="4" t="s">
        <v>949</v>
      </c>
      <c r="G28" s="4" t="s">
        <v>870</v>
      </c>
      <c r="H28" s="4" t="s">
        <v>950</v>
      </c>
      <c r="J28" s="4" t="s">
        <v>2749</v>
      </c>
    </row>
    <row r="29" spans="1:10">
      <c r="A29" s="4">
        <v>28</v>
      </c>
      <c r="B29" s="4" t="s">
        <v>833</v>
      </c>
      <c r="C29" s="4" t="s">
        <v>134</v>
      </c>
      <c r="D29" s="4" t="s">
        <v>951</v>
      </c>
      <c r="E29" s="4" t="s">
        <v>952</v>
      </c>
      <c r="F29" s="4" t="s">
        <v>953</v>
      </c>
      <c r="G29" s="4" t="s">
        <v>897</v>
      </c>
      <c r="H29" s="4" t="s">
        <v>954</v>
      </c>
      <c r="J29" s="4" t="s">
        <v>2749</v>
      </c>
    </row>
    <row r="30" spans="1:10">
      <c r="A30" s="4">
        <v>29</v>
      </c>
      <c r="B30" s="4" t="s">
        <v>833</v>
      </c>
      <c r="C30" s="4" t="s">
        <v>134</v>
      </c>
      <c r="D30" s="4" t="s">
        <v>955</v>
      </c>
      <c r="E30" s="4" t="s">
        <v>956</v>
      </c>
      <c r="F30" s="4" t="s">
        <v>957</v>
      </c>
      <c r="G30" s="4" t="s">
        <v>958</v>
      </c>
      <c r="H30" s="4" t="s">
        <v>959</v>
      </c>
      <c r="J30" s="4" t="s">
        <v>2749</v>
      </c>
    </row>
    <row r="31" spans="1:10">
      <c r="A31" s="4">
        <v>30</v>
      </c>
      <c r="B31" s="4" t="s">
        <v>833</v>
      </c>
      <c r="C31" s="4" t="s">
        <v>134</v>
      </c>
      <c r="D31" s="4" t="s">
        <v>960</v>
      </c>
      <c r="E31" s="4" t="s">
        <v>961</v>
      </c>
      <c r="F31" s="4" t="s">
        <v>962</v>
      </c>
      <c r="G31" s="4" t="s">
        <v>841</v>
      </c>
      <c r="J31" s="4" t="s">
        <v>2749</v>
      </c>
    </row>
    <row r="32" spans="1:10">
      <c r="A32" s="4">
        <v>31</v>
      </c>
      <c r="B32" s="4" t="s">
        <v>833</v>
      </c>
      <c r="C32" s="4" t="s">
        <v>134</v>
      </c>
      <c r="D32" s="4" t="s">
        <v>963</v>
      </c>
      <c r="E32" s="4" t="s">
        <v>964</v>
      </c>
      <c r="F32" s="4" t="s">
        <v>965</v>
      </c>
      <c r="G32" s="4" t="s">
        <v>897</v>
      </c>
      <c r="H32" s="4" t="s">
        <v>966</v>
      </c>
      <c r="J32" s="4" t="s">
        <v>2749</v>
      </c>
    </row>
    <row r="33" spans="1:10">
      <c r="A33" s="4">
        <v>32</v>
      </c>
      <c r="B33" s="4" t="s">
        <v>833</v>
      </c>
      <c r="C33" s="4" t="s">
        <v>134</v>
      </c>
      <c r="D33" s="4" t="s">
        <v>967</v>
      </c>
      <c r="E33" s="4" t="s">
        <v>968</v>
      </c>
      <c r="F33" s="4" t="s">
        <v>969</v>
      </c>
      <c r="G33" s="4" t="s">
        <v>970</v>
      </c>
      <c r="J33" s="4" t="s">
        <v>2749</v>
      </c>
    </row>
    <row r="34" spans="1:10">
      <c r="A34" s="4">
        <v>33</v>
      </c>
      <c r="B34" s="4" t="s">
        <v>833</v>
      </c>
      <c r="C34" s="4" t="s">
        <v>134</v>
      </c>
      <c r="D34" s="4" t="s">
        <v>971</v>
      </c>
      <c r="E34" s="4" t="s">
        <v>972</v>
      </c>
      <c r="F34" s="4" t="s">
        <v>973</v>
      </c>
      <c r="G34" s="4" t="s">
        <v>878</v>
      </c>
      <c r="H34" s="4" t="s">
        <v>974</v>
      </c>
      <c r="J34" s="4" t="s">
        <v>2749</v>
      </c>
    </row>
    <row r="35" spans="1:10">
      <c r="A35" s="4">
        <v>34</v>
      </c>
      <c r="B35" s="4" t="s">
        <v>833</v>
      </c>
      <c r="C35" s="4" t="s">
        <v>134</v>
      </c>
      <c r="D35" s="4" t="s">
        <v>975</v>
      </c>
      <c r="E35" s="4" t="s">
        <v>976</v>
      </c>
      <c r="F35" s="4" t="s">
        <v>977</v>
      </c>
      <c r="G35" s="4" t="s">
        <v>860</v>
      </c>
      <c r="H35" s="4" t="s">
        <v>978</v>
      </c>
      <c r="J35" s="4" t="s">
        <v>2749</v>
      </c>
    </row>
    <row r="36" spans="1:10">
      <c r="A36" s="4">
        <v>35</v>
      </c>
      <c r="B36" s="4" t="s">
        <v>833</v>
      </c>
      <c r="C36" s="4" t="s">
        <v>134</v>
      </c>
      <c r="D36" s="4" t="s">
        <v>979</v>
      </c>
      <c r="E36" s="4" t="s">
        <v>980</v>
      </c>
      <c r="F36" s="4" t="s">
        <v>981</v>
      </c>
      <c r="G36" s="4" t="s">
        <v>982</v>
      </c>
      <c r="H36" s="4" t="s">
        <v>983</v>
      </c>
      <c r="J36" s="4" t="s">
        <v>2749</v>
      </c>
    </row>
    <row r="37" spans="1:10">
      <c r="A37" s="4">
        <v>36</v>
      </c>
      <c r="B37" s="4" t="s">
        <v>833</v>
      </c>
      <c r="C37" s="4" t="s">
        <v>134</v>
      </c>
      <c r="D37" s="4" t="s">
        <v>984</v>
      </c>
      <c r="E37" s="4" t="s">
        <v>985</v>
      </c>
      <c r="F37" s="4" t="s">
        <v>986</v>
      </c>
      <c r="G37" s="4" t="s">
        <v>987</v>
      </c>
      <c r="H37" s="4" t="s">
        <v>988</v>
      </c>
      <c r="J37" s="4" t="s">
        <v>2749</v>
      </c>
    </row>
    <row r="38" spans="1:10">
      <c r="A38" s="4">
        <v>37</v>
      </c>
      <c r="B38" s="4" t="s">
        <v>833</v>
      </c>
      <c r="C38" s="4" t="s">
        <v>134</v>
      </c>
      <c r="D38" s="4" t="s">
        <v>989</v>
      </c>
      <c r="E38" s="4" t="s">
        <v>990</v>
      </c>
      <c r="F38" s="4" t="s">
        <v>991</v>
      </c>
      <c r="G38" s="4" t="s">
        <v>841</v>
      </c>
      <c r="J38" s="4" t="s">
        <v>2749</v>
      </c>
    </row>
    <row r="39" spans="1:10">
      <c r="A39" s="4">
        <v>38</v>
      </c>
      <c r="B39" s="4" t="s">
        <v>833</v>
      </c>
      <c r="C39" s="4" t="s">
        <v>134</v>
      </c>
      <c r="D39" s="4" t="s">
        <v>992</v>
      </c>
      <c r="E39" s="4" t="s">
        <v>993</v>
      </c>
      <c r="F39" s="4" t="s">
        <v>994</v>
      </c>
      <c r="G39" s="4" t="s">
        <v>995</v>
      </c>
      <c r="H39" s="4" t="s">
        <v>996</v>
      </c>
      <c r="J39" s="4" t="s">
        <v>2749</v>
      </c>
    </row>
    <row r="40" spans="1:10">
      <c r="A40" s="4">
        <v>39</v>
      </c>
      <c r="B40" s="4" t="s">
        <v>833</v>
      </c>
      <c r="C40" s="4" t="s">
        <v>134</v>
      </c>
      <c r="D40" s="4" t="s">
        <v>997</v>
      </c>
      <c r="E40" s="4" t="s">
        <v>998</v>
      </c>
      <c r="F40" s="4" t="s">
        <v>999</v>
      </c>
      <c r="G40" s="4" t="s">
        <v>1000</v>
      </c>
      <c r="H40" s="4" t="s">
        <v>1001</v>
      </c>
      <c r="J40" s="4" t="s">
        <v>2749</v>
      </c>
    </row>
    <row r="41" spans="1:10">
      <c r="A41" s="4">
        <v>40</v>
      </c>
      <c r="B41" s="4" t="s">
        <v>833</v>
      </c>
      <c r="C41" s="4" t="s">
        <v>134</v>
      </c>
      <c r="D41" s="4" t="s">
        <v>1002</v>
      </c>
      <c r="E41" s="4" t="s">
        <v>1003</v>
      </c>
      <c r="F41" s="4" t="s">
        <v>1004</v>
      </c>
      <c r="G41" s="4" t="s">
        <v>1005</v>
      </c>
      <c r="H41" s="4" t="s">
        <v>1006</v>
      </c>
      <c r="J41" s="4" t="s">
        <v>2749</v>
      </c>
    </row>
    <row r="42" spans="1:10">
      <c r="A42" s="4">
        <v>41</v>
      </c>
      <c r="B42" s="4" t="s">
        <v>833</v>
      </c>
      <c r="C42" s="4" t="s">
        <v>134</v>
      </c>
      <c r="D42" s="4" t="s">
        <v>1007</v>
      </c>
      <c r="E42" s="4" t="s">
        <v>1008</v>
      </c>
      <c r="F42" s="4" t="s">
        <v>1009</v>
      </c>
      <c r="G42" s="4" t="s">
        <v>987</v>
      </c>
      <c r="H42" s="4" t="s">
        <v>1010</v>
      </c>
      <c r="J42" s="4" t="s">
        <v>2749</v>
      </c>
    </row>
    <row r="43" spans="1:10">
      <c r="A43" s="4">
        <v>42</v>
      </c>
      <c r="B43" s="4" t="s">
        <v>833</v>
      </c>
      <c r="C43" s="4" t="s">
        <v>134</v>
      </c>
      <c r="D43" s="4" t="s">
        <v>1011</v>
      </c>
      <c r="E43" s="4" t="s">
        <v>1012</v>
      </c>
      <c r="F43" s="4" t="s">
        <v>1013</v>
      </c>
      <c r="G43" s="4" t="s">
        <v>1014</v>
      </c>
      <c r="J43" s="4" t="s">
        <v>2749</v>
      </c>
    </row>
    <row r="44" spans="1:10">
      <c r="A44" s="4">
        <v>43</v>
      </c>
      <c r="B44" s="4" t="s">
        <v>833</v>
      </c>
      <c r="C44" s="4" t="s">
        <v>134</v>
      </c>
      <c r="D44" s="4" t="s">
        <v>1015</v>
      </c>
      <c r="E44" s="4" t="s">
        <v>1016</v>
      </c>
      <c r="F44" s="4" t="s">
        <v>1017</v>
      </c>
      <c r="G44" s="4" t="s">
        <v>1018</v>
      </c>
      <c r="H44" s="4" t="s">
        <v>1019</v>
      </c>
      <c r="J44" s="4" t="s">
        <v>2749</v>
      </c>
    </row>
    <row r="45" spans="1:10">
      <c r="A45" s="4">
        <v>44</v>
      </c>
      <c r="B45" s="4" t="s">
        <v>833</v>
      </c>
      <c r="C45" s="4" t="s">
        <v>134</v>
      </c>
      <c r="D45" s="4" t="s">
        <v>1020</v>
      </c>
      <c r="E45" s="4" t="s">
        <v>1021</v>
      </c>
      <c r="F45" s="4" t="s">
        <v>1022</v>
      </c>
      <c r="G45" s="4" t="s">
        <v>1023</v>
      </c>
      <c r="J45" s="4" t="s">
        <v>2749</v>
      </c>
    </row>
    <row r="46" spans="1:10">
      <c r="A46" s="4">
        <v>45</v>
      </c>
      <c r="B46" s="4" t="s">
        <v>833</v>
      </c>
      <c r="C46" s="4" t="s">
        <v>134</v>
      </c>
      <c r="D46" s="4" t="s">
        <v>1024</v>
      </c>
      <c r="E46" s="4" t="s">
        <v>1025</v>
      </c>
      <c r="F46" s="4" t="s">
        <v>1026</v>
      </c>
      <c r="G46" s="4" t="s">
        <v>1000</v>
      </c>
      <c r="H46" s="4" t="s">
        <v>1027</v>
      </c>
      <c r="J46" s="4" t="s">
        <v>2749</v>
      </c>
    </row>
    <row r="47" spans="1:10">
      <c r="A47" s="4">
        <v>46</v>
      </c>
      <c r="B47" s="4" t="s">
        <v>833</v>
      </c>
      <c r="C47" s="4" t="s">
        <v>134</v>
      </c>
      <c r="D47" s="4" t="s">
        <v>1028</v>
      </c>
      <c r="E47" s="4" t="s">
        <v>1029</v>
      </c>
      <c r="F47" s="4" t="s">
        <v>1030</v>
      </c>
      <c r="G47" s="4" t="s">
        <v>1031</v>
      </c>
      <c r="H47" s="4" t="s">
        <v>1032</v>
      </c>
      <c r="J47" s="4" t="s">
        <v>2749</v>
      </c>
    </row>
    <row r="48" spans="1:10">
      <c r="A48" s="4">
        <v>47</v>
      </c>
      <c r="B48" s="4" t="s">
        <v>833</v>
      </c>
      <c r="C48" s="4" t="s">
        <v>134</v>
      </c>
      <c r="D48" s="4" t="s">
        <v>1033</v>
      </c>
      <c r="E48" s="4" t="s">
        <v>1034</v>
      </c>
      <c r="F48" s="4" t="s">
        <v>1035</v>
      </c>
      <c r="G48" s="4" t="s">
        <v>837</v>
      </c>
      <c r="H48" s="4" t="s">
        <v>1036</v>
      </c>
      <c r="J48" s="4" t="s">
        <v>2749</v>
      </c>
    </row>
    <row r="49" spans="1:10">
      <c r="A49" s="4">
        <v>48</v>
      </c>
      <c r="B49" s="4" t="s">
        <v>833</v>
      </c>
      <c r="C49" s="4" t="s">
        <v>134</v>
      </c>
      <c r="D49" s="4" t="s">
        <v>1037</v>
      </c>
      <c r="E49" s="4" t="s">
        <v>1038</v>
      </c>
      <c r="F49" s="4" t="s">
        <v>1039</v>
      </c>
      <c r="G49" s="4" t="s">
        <v>1040</v>
      </c>
      <c r="H49" s="4" t="s">
        <v>1041</v>
      </c>
      <c r="J49" s="4" t="s">
        <v>2749</v>
      </c>
    </row>
    <row r="50" spans="1:10">
      <c r="A50" s="4">
        <v>49</v>
      </c>
      <c r="B50" s="4" t="s">
        <v>833</v>
      </c>
      <c r="C50" s="4" t="s">
        <v>134</v>
      </c>
      <c r="D50" s="4" t="s">
        <v>1042</v>
      </c>
      <c r="E50" s="4" t="s">
        <v>1043</v>
      </c>
      <c r="F50" s="4" t="s">
        <v>1044</v>
      </c>
      <c r="G50" s="4" t="s">
        <v>933</v>
      </c>
      <c r="H50" s="4" t="s">
        <v>1045</v>
      </c>
      <c r="J50" s="4" t="s">
        <v>2749</v>
      </c>
    </row>
    <row r="51" spans="1:10">
      <c r="A51" s="4">
        <v>50</v>
      </c>
      <c r="B51" s="4" t="s">
        <v>833</v>
      </c>
      <c r="C51" s="4" t="s">
        <v>134</v>
      </c>
      <c r="D51" s="4" t="s">
        <v>1046</v>
      </c>
      <c r="E51" s="4" t="s">
        <v>1047</v>
      </c>
      <c r="F51" s="4" t="s">
        <v>1048</v>
      </c>
      <c r="G51" s="4" t="s">
        <v>870</v>
      </c>
      <c r="H51" s="4" t="s">
        <v>1049</v>
      </c>
      <c r="J51" s="4" t="s">
        <v>2749</v>
      </c>
    </row>
    <row r="52" spans="1:10">
      <c r="A52" s="4">
        <v>51</v>
      </c>
      <c r="B52" s="4" t="s">
        <v>833</v>
      </c>
      <c r="C52" s="4" t="s">
        <v>134</v>
      </c>
      <c r="D52" s="4" t="s">
        <v>1050</v>
      </c>
      <c r="E52" s="4" t="s">
        <v>1051</v>
      </c>
      <c r="F52" s="4" t="s">
        <v>1052</v>
      </c>
      <c r="G52" s="4" t="s">
        <v>870</v>
      </c>
      <c r="H52" s="4" t="s">
        <v>1053</v>
      </c>
      <c r="J52" s="4" t="s">
        <v>2749</v>
      </c>
    </row>
    <row r="53" spans="1:10">
      <c r="A53" s="4">
        <v>52</v>
      </c>
      <c r="B53" s="4" t="s">
        <v>833</v>
      </c>
      <c r="C53" s="4" t="s">
        <v>134</v>
      </c>
      <c r="D53" s="4" t="s">
        <v>1054</v>
      </c>
      <c r="E53" s="4" t="s">
        <v>1055</v>
      </c>
      <c r="F53" s="4" t="s">
        <v>1056</v>
      </c>
      <c r="G53" s="4" t="s">
        <v>1057</v>
      </c>
      <c r="H53" s="4" t="s">
        <v>1058</v>
      </c>
      <c r="J53" s="4" t="s">
        <v>2749</v>
      </c>
    </row>
    <row r="54" spans="1:10">
      <c r="A54" s="4">
        <v>53</v>
      </c>
      <c r="B54" s="4" t="s">
        <v>833</v>
      </c>
      <c r="C54" s="4" t="s">
        <v>134</v>
      </c>
      <c r="D54" s="4" t="s">
        <v>1059</v>
      </c>
      <c r="E54" s="4" t="s">
        <v>1060</v>
      </c>
      <c r="F54" s="4" t="s">
        <v>1061</v>
      </c>
      <c r="G54" s="4" t="s">
        <v>1057</v>
      </c>
      <c r="H54" s="4" t="s">
        <v>1062</v>
      </c>
      <c r="J54" s="4" t="s">
        <v>2749</v>
      </c>
    </row>
    <row r="55" spans="1:10">
      <c r="A55" s="4">
        <v>54</v>
      </c>
      <c r="B55" s="4" t="s">
        <v>833</v>
      </c>
      <c r="C55" s="4" t="s">
        <v>134</v>
      </c>
      <c r="D55" s="4" t="s">
        <v>1063</v>
      </c>
      <c r="E55" s="4" t="s">
        <v>1064</v>
      </c>
      <c r="F55" s="4" t="s">
        <v>1065</v>
      </c>
      <c r="G55" s="4" t="s">
        <v>1066</v>
      </c>
      <c r="H55" s="4" t="s">
        <v>1067</v>
      </c>
      <c r="J55" s="4" t="s">
        <v>2749</v>
      </c>
    </row>
    <row r="56" spans="1:10">
      <c r="A56" s="4">
        <v>55</v>
      </c>
      <c r="B56" s="4" t="s">
        <v>833</v>
      </c>
      <c r="C56" s="4" t="s">
        <v>134</v>
      </c>
      <c r="D56" s="4" t="s">
        <v>1068</v>
      </c>
      <c r="E56" s="4" t="s">
        <v>1069</v>
      </c>
      <c r="F56" s="4" t="s">
        <v>1070</v>
      </c>
      <c r="G56" s="4" t="s">
        <v>1071</v>
      </c>
      <c r="H56" s="4" t="s">
        <v>1072</v>
      </c>
      <c r="J56" s="4" t="s">
        <v>2749</v>
      </c>
    </row>
    <row r="57" spans="1:10">
      <c r="A57" s="4">
        <v>56</v>
      </c>
      <c r="B57" s="4" t="s">
        <v>833</v>
      </c>
      <c r="C57" s="4" t="s">
        <v>134</v>
      </c>
      <c r="D57" s="4" t="s">
        <v>1073</v>
      </c>
      <c r="E57" s="4" t="s">
        <v>1074</v>
      </c>
      <c r="F57" s="4" t="s">
        <v>1075</v>
      </c>
      <c r="G57" s="4" t="s">
        <v>870</v>
      </c>
      <c r="H57" s="4" t="s">
        <v>1076</v>
      </c>
      <c r="J57" s="4" t="s">
        <v>2749</v>
      </c>
    </row>
    <row r="58" spans="1:10">
      <c r="A58" s="4">
        <v>57</v>
      </c>
      <c r="B58" s="4" t="s">
        <v>833</v>
      </c>
      <c r="C58" s="4" t="s">
        <v>134</v>
      </c>
      <c r="D58" s="4" t="s">
        <v>1077</v>
      </c>
      <c r="E58" s="4" t="s">
        <v>1078</v>
      </c>
      <c r="F58" s="4" t="s">
        <v>1079</v>
      </c>
      <c r="G58" s="4" t="s">
        <v>1080</v>
      </c>
      <c r="J58" s="4" t="s">
        <v>2749</v>
      </c>
    </row>
    <row r="59" spans="1:10">
      <c r="A59" s="4">
        <v>58</v>
      </c>
      <c r="B59" s="4" t="s">
        <v>833</v>
      </c>
      <c r="C59" s="4" t="s">
        <v>134</v>
      </c>
      <c r="D59" s="4" t="s">
        <v>1081</v>
      </c>
      <c r="E59" s="4" t="s">
        <v>1082</v>
      </c>
      <c r="F59" s="4" t="s">
        <v>1083</v>
      </c>
      <c r="G59" s="4" t="s">
        <v>845</v>
      </c>
      <c r="H59" s="4" t="s">
        <v>1084</v>
      </c>
      <c r="J59" s="4" t="s">
        <v>2749</v>
      </c>
    </row>
    <row r="60" spans="1:10">
      <c r="A60" s="4">
        <v>59</v>
      </c>
      <c r="B60" s="4" t="s">
        <v>833</v>
      </c>
      <c r="C60" s="4" t="s">
        <v>134</v>
      </c>
      <c r="D60" s="4" t="s">
        <v>1085</v>
      </c>
      <c r="E60" s="4" t="s">
        <v>1086</v>
      </c>
      <c r="F60" s="4" t="s">
        <v>1087</v>
      </c>
      <c r="G60" s="4" t="s">
        <v>1031</v>
      </c>
      <c r="H60" s="4" t="s">
        <v>1088</v>
      </c>
      <c r="J60" s="4" t="s">
        <v>2749</v>
      </c>
    </row>
    <row r="61" spans="1:10">
      <c r="A61" s="4">
        <v>60</v>
      </c>
      <c r="B61" s="4" t="s">
        <v>833</v>
      </c>
      <c r="C61" s="4" t="s">
        <v>134</v>
      </c>
      <c r="D61" s="4" t="s">
        <v>1089</v>
      </c>
      <c r="E61" s="4" t="s">
        <v>1090</v>
      </c>
      <c r="F61" s="4" t="s">
        <v>1091</v>
      </c>
      <c r="G61" s="4" t="s">
        <v>1092</v>
      </c>
      <c r="J61" s="4" t="s">
        <v>2749</v>
      </c>
    </row>
    <row r="62" spans="1:10">
      <c r="A62" s="4">
        <v>61</v>
      </c>
      <c r="B62" s="4" t="s">
        <v>833</v>
      </c>
      <c r="C62" s="4" t="s">
        <v>134</v>
      </c>
      <c r="D62" s="4" t="s">
        <v>1093</v>
      </c>
      <c r="E62" s="4" t="s">
        <v>1094</v>
      </c>
      <c r="F62" s="4" t="s">
        <v>1095</v>
      </c>
      <c r="G62" s="4" t="s">
        <v>855</v>
      </c>
      <c r="H62" s="4" t="s">
        <v>1096</v>
      </c>
      <c r="J62" s="4" t="s">
        <v>2749</v>
      </c>
    </row>
    <row r="63" spans="1:10">
      <c r="A63" s="4">
        <v>62</v>
      </c>
      <c r="B63" s="4" t="s">
        <v>833</v>
      </c>
      <c r="C63" s="4" t="s">
        <v>134</v>
      </c>
      <c r="D63" s="4" t="s">
        <v>1097</v>
      </c>
      <c r="E63" s="4" t="s">
        <v>1098</v>
      </c>
      <c r="F63" s="4" t="s">
        <v>1099</v>
      </c>
      <c r="G63" s="4" t="s">
        <v>897</v>
      </c>
      <c r="H63" s="4" t="s">
        <v>1100</v>
      </c>
      <c r="J63" s="4" t="s">
        <v>2749</v>
      </c>
    </row>
    <row r="64" spans="1:10">
      <c r="A64" s="4">
        <v>63</v>
      </c>
      <c r="B64" s="4" t="s">
        <v>833</v>
      </c>
      <c r="C64" s="4" t="s">
        <v>134</v>
      </c>
      <c r="D64" s="4" t="s">
        <v>1101</v>
      </c>
      <c r="E64" s="4" t="s">
        <v>1102</v>
      </c>
      <c r="F64" s="4" t="s">
        <v>1103</v>
      </c>
      <c r="G64" s="4" t="s">
        <v>1104</v>
      </c>
      <c r="H64" s="4" t="s">
        <v>1105</v>
      </c>
      <c r="J64" s="4" t="s">
        <v>2749</v>
      </c>
    </row>
    <row r="65" spans="1:10">
      <c r="A65" s="4">
        <v>64</v>
      </c>
      <c r="B65" s="4" t="s">
        <v>833</v>
      </c>
      <c r="C65" s="4" t="s">
        <v>134</v>
      </c>
      <c r="D65" s="4" t="s">
        <v>1106</v>
      </c>
      <c r="E65" s="4" t="s">
        <v>1107</v>
      </c>
      <c r="F65" s="4" t="s">
        <v>1108</v>
      </c>
      <c r="G65" s="4" t="s">
        <v>841</v>
      </c>
      <c r="J65" s="4" t="s">
        <v>2749</v>
      </c>
    </row>
    <row r="66" spans="1:10">
      <c r="A66" s="4">
        <v>65</v>
      </c>
      <c r="B66" s="4" t="s">
        <v>833</v>
      </c>
      <c r="C66" s="4" t="s">
        <v>134</v>
      </c>
      <c r="D66" s="4" t="s">
        <v>1109</v>
      </c>
      <c r="E66" s="4" t="s">
        <v>1110</v>
      </c>
      <c r="F66" s="4" t="s">
        <v>1111</v>
      </c>
      <c r="G66" s="4" t="s">
        <v>878</v>
      </c>
      <c r="H66" s="4" t="s">
        <v>1112</v>
      </c>
      <c r="J66" s="4" t="s">
        <v>2749</v>
      </c>
    </row>
    <row r="67" spans="1:10">
      <c r="A67" s="4">
        <v>66</v>
      </c>
      <c r="B67" s="4" t="s">
        <v>833</v>
      </c>
      <c r="C67" s="4" t="s">
        <v>134</v>
      </c>
      <c r="D67" s="4" t="s">
        <v>1113</v>
      </c>
      <c r="E67" s="4" t="s">
        <v>1114</v>
      </c>
      <c r="F67" s="4" t="s">
        <v>1115</v>
      </c>
      <c r="G67" s="4" t="s">
        <v>987</v>
      </c>
      <c r="H67" s="4" t="s">
        <v>1116</v>
      </c>
      <c r="J67" s="4" t="s">
        <v>2749</v>
      </c>
    </row>
    <row r="68" spans="1:10">
      <c r="A68" s="4">
        <v>67</v>
      </c>
      <c r="B68" s="4" t="s">
        <v>833</v>
      </c>
      <c r="C68" s="4" t="s">
        <v>134</v>
      </c>
      <c r="D68" s="4" t="s">
        <v>1117</v>
      </c>
      <c r="E68" s="4" t="s">
        <v>1118</v>
      </c>
      <c r="F68" s="4" t="s">
        <v>1119</v>
      </c>
      <c r="G68" s="4" t="s">
        <v>1120</v>
      </c>
      <c r="J68" s="4" t="s">
        <v>2749</v>
      </c>
    </row>
    <row r="69" spans="1:10">
      <c r="A69" s="4">
        <v>68</v>
      </c>
      <c r="B69" s="4" t="s">
        <v>833</v>
      </c>
      <c r="C69" s="4" t="s">
        <v>134</v>
      </c>
      <c r="D69" s="4" t="s">
        <v>1121</v>
      </c>
      <c r="E69" s="4" t="s">
        <v>1122</v>
      </c>
      <c r="F69" s="4" t="s">
        <v>1123</v>
      </c>
      <c r="G69" s="4" t="s">
        <v>1071</v>
      </c>
      <c r="J69" s="4" t="s">
        <v>2749</v>
      </c>
    </row>
    <row r="70" spans="1:10">
      <c r="A70" s="4">
        <v>69</v>
      </c>
      <c r="B70" s="4" t="s">
        <v>833</v>
      </c>
      <c r="C70" s="4" t="s">
        <v>134</v>
      </c>
      <c r="D70" s="4" t="s">
        <v>1124</v>
      </c>
      <c r="E70" s="4" t="s">
        <v>1125</v>
      </c>
      <c r="F70" s="4" t="s">
        <v>1126</v>
      </c>
      <c r="G70" s="4" t="s">
        <v>1057</v>
      </c>
      <c r="H70" s="4" t="s">
        <v>1127</v>
      </c>
      <c r="J70" s="4" t="s">
        <v>2749</v>
      </c>
    </row>
    <row r="71" spans="1:10">
      <c r="A71" s="4">
        <v>70</v>
      </c>
      <c r="B71" s="4" t="s">
        <v>833</v>
      </c>
      <c r="C71" s="4" t="s">
        <v>134</v>
      </c>
      <c r="D71" s="4" t="s">
        <v>1128</v>
      </c>
      <c r="E71" s="4" t="s">
        <v>1129</v>
      </c>
      <c r="F71" s="4" t="s">
        <v>1130</v>
      </c>
      <c r="G71" s="4" t="s">
        <v>1131</v>
      </c>
      <c r="H71" s="4" t="s">
        <v>1132</v>
      </c>
      <c r="J71" s="4" t="s">
        <v>2749</v>
      </c>
    </row>
    <row r="72" spans="1:10">
      <c r="A72" s="4">
        <v>71</v>
      </c>
      <c r="B72" s="4" t="s">
        <v>833</v>
      </c>
      <c r="C72" s="4" t="s">
        <v>134</v>
      </c>
      <c r="D72" s="4" t="s">
        <v>1133</v>
      </c>
      <c r="E72" s="4" t="s">
        <v>1134</v>
      </c>
      <c r="F72" s="4" t="s">
        <v>1135</v>
      </c>
      <c r="G72" s="4" t="s">
        <v>933</v>
      </c>
      <c r="H72" s="4" t="s">
        <v>1136</v>
      </c>
      <c r="J72" s="4" t="s">
        <v>2749</v>
      </c>
    </row>
    <row r="73" spans="1:10">
      <c r="A73" s="4">
        <v>72</v>
      </c>
      <c r="B73" s="4" t="s">
        <v>833</v>
      </c>
      <c r="C73" s="4" t="s">
        <v>134</v>
      </c>
      <c r="D73" s="4" t="s">
        <v>1137</v>
      </c>
      <c r="E73" s="4" t="s">
        <v>1138</v>
      </c>
      <c r="F73" s="4" t="s">
        <v>1139</v>
      </c>
      <c r="G73" s="4" t="s">
        <v>870</v>
      </c>
      <c r="H73" s="4" t="s">
        <v>1140</v>
      </c>
      <c r="J73" s="4" t="s">
        <v>2749</v>
      </c>
    </row>
    <row r="74" spans="1:10">
      <c r="A74" s="4">
        <v>73</v>
      </c>
      <c r="B74" s="4" t="s">
        <v>833</v>
      </c>
      <c r="C74" s="4" t="s">
        <v>134</v>
      </c>
      <c r="D74" s="4" t="s">
        <v>1141</v>
      </c>
      <c r="E74" s="4" t="s">
        <v>1142</v>
      </c>
      <c r="F74" s="4" t="s">
        <v>1143</v>
      </c>
      <c r="G74" s="4" t="s">
        <v>995</v>
      </c>
      <c r="J74" s="4" t="s">
        <v>2749</v>
      </c>
    </row>
    <row r="75" spans="1:10">
      <c r="A75" s="4">
        <v>74</v>
      </c>
      <c r="B75" s="4" t="s">
        <v>833</v>
      </c>
      <c r="C75" s="4" t="s">
        <v>134</v>
      </c>
      <c r="D75" s="4" t="s">
        <v>1144</v>
      </c>
      <c r="E75" s="4" t="s">
        <v>1145</v>
      </c>
      <c r="F75" s="4" t="s">
        <v>1146</v>
      </c>
      <c r="G75" s="4" t="s">
        <v>1147</v>
      </c>
      <c r="H75" s="4" t="s">
        <v>1148</v>
      </c>
      <c r="J75" s="4" t="s">
        <v>2749</v>
      </c>
    </row>
    <row r="76" spans="1:10">
      <c r="A76" s="4">
        <v>75</v>
      </c>
      <c r="B76" s="4" t="s">
        <v>833</v>
      </c>
      <c r="C76" s="4" t="s">
        <v>134</v>
      </c>
      <c r="D76" s="4" t="s">
        <v>1149</v>
      </c>
      <c r="E76" s="4" t="s">
        <v>1150</v>
      </c>
      <c r="F76" s="4" t="s">
        <v>1151</v>
      </c>
      <c r="G76" s="4" t="s">
        <v>1152</v>
      </c>
      <c r="H76" s="4" t="s">
        <v>1153</v>
      </c>
      <c r="J76" s="4" t="s">
        <v>2749</v>
      </c>
    </row>
    <row r="77" spans="1:10">
      <c r="A77" s="4">
        <v>76</v>
      </c>
      <c r="B77" s="4" t="s">
        <v>833</v>
      </c>
      <c r="C77" s="4" t="s">
        <v>134</v>
      </c>
      <c r="D77" s="4" t="s">
        <v>1154</v>
      </c>
      <c r="E77" s="4" t="s">
        <v>1155</v>
      </c>
      <c r="F77" s="4" t="s">
        <v>1156</v>
      </c>
      <c r="G77" s="4" t="s">
        <v>1157</v>
      </c>
      <c r="H77" s="4" t="s">
        <v>1158</v>
      </c>
      <c r="J77" s="4" t="s">
        <v>2749</v>
      </c>
    </row>
    <row r="78" spans="1:10">
      <c r="A78" s="4">
        <v>77</v>
      </c>
      <c r="B78" s="4" t="s">
        <v>833</v>
      </c>
      <c r="C78" s="4" t="s">
        <v>134</v>
      </c>
      <c r="D78" s="4" t="s">
        <v>1159</v>
      </c>
      <c r="E78" s="4" t="s">
        <v>1160</v>
      </c>
      <c r="F78" s="4" t="s">
        <v>1161</v>
      </c>
      <c r="G78" s="4" t="s">
        <v>1162</v>
      </c>
      <c r="J78" s="4" t="s">
        <v>2749</v>
      </c>
    </row>
    <row r="79" spans="1:10">
      <c r="A79" s="4">
        <v>78</v>
      </c>
      <c r="B79" s="4" t="s">
        <v>833</v>
      </c>
      <c r="C79" s="4" t="s">
        <v>134</v>
      </c>
      <c r="D79" s="4" t="s">
        <v>1163</v>
      </c>
      <c r="E79" s="4" t="s">
        <v>1164</v>
      </c>
      <c r="F79" s="4" t="s">
        <v>1165</v>
      </c>
      <c r="G79" s="4" t="s">
        <v>1166</v>
      </c>
      <c r="H79" s="4" t="s">
        <v>1167</v>
      </c>
      <c r="J79" s="4" t="s">
        <v>2749</v>
      </c>
    </row>
    <row r="80" spans="1:10">
      <c r="A80" s="4">
        <v>79</v>
      </c>
      <c r="B80" s="4" t="s">
        <v>833</v>
      </c>
      <c r="C80" s="4" t="s">
        <v>134</v>
      </c>
      <c r="D80" s="4" t="s">
        <v>1168</v>
      </c>
      <c r="E80" s="4" t="s">
        <v>1169</v>
      </c>
      <c r="F80" s="4" t="s">
        <v>1170</v>
      </c>
      <c r="G80" s="4" t="s">
        <v>1166</v>
      </c>
      <c r="H80" s="4" t="s">
        <v>1171</v>
      </c>
      <c r="J80" s="4" t="s">
        <v>2749</v>
      </c>
    </row>
    <row r="81" spans="1:10">
      <c r="A81" s="4">
        <v>80</v>
      </c>
      <c r="B81" s="4" t="s">
        <v>833</v>
      </c>
      <c r="C81" s="4" t="s">
        <v>134</v>
      </c>
      <c r="D81" s="4" t="s">
        <v>1172</v>
      </c>
      <c r="E81" s="4" t="s">
        <v>1173</v>
      </c>
      <c r="F81" s="4" t="s">
        <v>1174</v>
      </c>
      <c r="G81" s="4" t="s">
        <v>1175</v>
      </c>
      <c r="H81" s="4" t="s">
        <v>1176</v>
      </c>
      <c r="J81" s="4" t="s">
        <v>2749</v>
      </c>
    </row>
    <row r="82" spans="1:10">
      <c r="A82" s="4">
        <v>81</v>
      </c>
      <c r="B82" s="4" t="s">
        <v>833</v>
      </c>
      <c r="C82" s="4" t="s">
        <v>134</v>
      </c>
      <c r="D82" s="4" t="s">
        <v>1177</v>
      </c>
      <c r="E82" s="4" t="s">
        <v>1178</v>
      </c>
      <c r="F82" s="4" t="s">
        <v>1179</v>
      </c>
      <c r="G82" s="4" t="s">
        <v>1180</v>
      </c>
      <c r="H82" s="4" t="s">
        <v>1181</v>
      </c>
      <c r="J82" s="4" t="s">
        <v>2749</v>
      </c>
    </row>
    <row r="83" spans="1:10">
      <c r="A83" s="4">
        <v>82</v>
      </c>
      <c r="B83" s="4" t="s">
        <v>833</v>
      </c>
      <c r="C83" s="4" t="s">
        <v>134</v>
      </c>
      <c r="D83" s="4" t="s">
        <v>1182</v>
      </c>
      <c r="E83" s="4" t="s">
        <v>1183</v>
      </c>
      <c r="F83" s="4" t="s">
        <v>1184</v>
      </c>
      <c r="G83" s="4" t="s">
        <v>1185</v>
      </c>
      <c r="H83" s="4" t="s">
        <v>1186</v>
      </c>
      <c r="J83" s="4" t="s">
        <v>2749</v>
      </c>
    </row>
    <row r="84" spans="1:10">
      <c r="A84" s="4">
        <v>83</v>
      </c>
      <c r="B84" s="4" t="s">
        <v>833</v>
      </c>
      <c r="C84" s="4" t="s">
        <v>134</v>
      </c>
      <c r="D84" s="4" t="s">
        <v>1187</v>
      </c>
      <c r="E84" s="4" t="s">
        <v>1188</v>
      </c>
      <c r="F84" s="4" t="s">
        <v>1189</v>
      </c>
      <c r="G84" s="4" t="s">
        <v>1080</v>
      </c>
      <c r="H84" s="4" t="s">
        <v>1190</v>
      </c>
      <c r="J84" s="4" t="s">
        <v>2749</v>
      </c>
    </row>
    <row r="85" spans="1:10">
      <c r="A85" s="4">
        <v>84</v>
      </c>
      <c r="B85" s="4" t="s">
        <v>833</v>
      </c>
      <c r="C85" s="4" t="s">
        <v>134</v>
      </c>
      <c r="D85" s="4" t="s">
        <v>1191</v>
      </c>
      <c r="E85" s="4" t="s">
        <v>1192</v>
      </c>
      <c r="F85" s="4" t="s">
        <v>1193</v>
      </c>
      <c r="G85" s="4" t="s">
        <v>1131</v>
      </c>
      <c r="J85" s="4" t="s">
        <v>2749</v>
      </c>
    </row>
    <row r="86" spans="1:10">
      <c r="A86" s="4">
        <v>85</v>
      </c>
      <c r="B86" s="4" t="s">
        <v>833</v>
      </c>
      <c r="C86" s="4" t="s">
        <v>134</v>
      </c>
      <c r="D86" s="4" t="s">
        <v>1194</v>
      </c>
      <c r="E86" s="4" t="s">
        <v>1195</v>
      </c>
      <c r="F86" s="4" t="s">
        <v>1196</v>
      </c>
      <c r="G86" s="4" t="s">
        <v>1080</v>
      </c>
      <c r="H86" s="4" t="s">
        <v>1197</v>
      </c>
      <c r="J86" s="4" t="s">
        <v>2749</v>
      </c>
    </row>
    <row r="87" spans="1:10">
      <c r="A87" s="4">
        <v>86</v>
      </c>
      <c r="B87" s="4" t="s">
        <v>833</v>
      </c>
      <c r="C87" s="4" t="s">
        <v>134</v>
      </c>
      <c r="D87" s="4" t="s">
        <v>1198</v>
      </c>
      <c r="E87" s="4" t="s">
        <v>1199</v>
      </c>
      <c r="F87" s="4" t="s">
        <v>1200</v>
      </c>
      <c r="G87" s="4" t="s">
        <v>1201</v>
      </c>
      <c r="H87" s="4" t="s">
        <v>1202</v>
      </c>
      <c r="J87" s="4" t="s">
        <v>2749</v>
      </c>
    </row>
    <row r="88" spans="1:10">
      <c r="A88" s="4">
        <v>87</v>
      </c>
      <c r="B88" s="4" t="s">
        <v>833</v>
      </c>
      <c r="C88" s="4" t="s">
        <v>134</v>
      </c>
      <c r="D88" s="4" t="s">
        <v>1203</v>
      </c>
      <c r="E88" s="4" t="s">
        <v>1204</v>
      </c>
      <c r="F88" s="4" t="s">
        <v>1205</v>
      </c>
      <c r="G88" s="4" t="s">
        <v>1206</v>
      </c>
      <c r="J88" s="4" t="s">
        <v>2749</v>
      </c>
    </row>
    <row r="89" spans="1:10">
      <c r="A89" s="4">
        <v>88</v>
      </c>
      <c r="B89" s="4" t="s">
        <v>833</v>
      </c>
      <c r="C89" s="4" t="s">
        <v>134</v>
      </c>
      <c r="D89" s="4" t="s">
        <v>1207</v>
      </c>
      <c r="E89" s="4" t="s">
        <v>1208</v>
      </c>
      <c r="F89" s="4" t="s">
        <v>1209</v>
      </c>
      <c r="G89" s="4" t="s">
        <v>1080</v>
      </c>
      <c r="H89" s="4" t="s">
        <v>1210</v>
      </c>
      <c r="J89" s="4" t="s">
        <v>2749</v>
      </c>
    </row>
    <row r="90" spans="1:10">
      <c r="A90" s="4">
        <v>89</v>
      </c>
      <c r="B90" s="4" t="s">
        <v>833</v>
      </c>
      <c r="C90" s="4" t="s">
        <v>134</v>
      </c>
      <c r="D90" s="4" t="s">
        <v>1211</v>
      </c>
      <c r="E90" s="4" t="s">
        <v>1212</v>
      </c>
      <c r="F90" s="4" t="s">
        <v>1213</v>
      </c>
      <c r="G90" s="4" t="s">
        <v>1214</v>
      </c>
      <c r="H90" s="4" t="s">
        <v>1215</v>
      </c>
      <c r="J90" s="4" t="s">
        <v>2749</v>
      </c>
    </row>
    <row r="91" spans="1:10">
      <c r="A91" s="4">
        <v>90</v>
      </c>
      <c r="B91" s="4" t="s">
        <v>833</v>
      </c>
      <c r="C91" s="4" t="s">
        <v>134</v>
      </c>
      <c r="D91" s="4" t="s">
        <v>1216</v>
      </c>
      <c r="E91" s="4" t="s">
        <v>1217</v>
      </c>
      <c r="F91" s="4" t="s">
        <v>1218</v>
      </c>
      <c r="G91" s="4" t="s">
        <v>841</v>
      </c>
      <c r="J91" s="4" t="s">
        <v>2749</v>
      </c>
    </row>
    <row r="92" spans="1:10">
      <c r="A92" s="4">
        <v>91</v>
      </c>
      <c r="B92" s="4" t="s">
        <v>833</v>
      </c>
      <c r="C92" s="4" t="s">
        <v>134</v>
      </c>
      <c r="D92" s="4" t="s">
        <v>1219</v>
      </c>
      <c r="E92" s="4" t="s">
        <v>1220</v>
      </c>
      <c r="F92" s="4" t="s">
        <v>1221</v>
      </c>
      <c r="G92" s="4" t="s">
        <v>878</v>
      </c>
      <c r="J92" s="4" t="s">
        <v>2749</v>
      </c>
    </row>
    <row r="93" spans="1:10">
      <c r="A93" s="4">
        <v>92</v>
      </c>
      <c r="B93" s="4" t="s">
        <v>833</v>
      </c>
      <c r="C93" s="4" t="s">
        <v>134</v>
      </c>
      <c r="D93" s="4" t="s">
        <v>1222</v>
      </c>
      <c r="E93" s="4" t="s">
        <v>1223</v>
      </c>
      <c r="F93" s="4" t="s">
        <v>1224</v>
      </c>
      <c r="G93" s="4" t="s">
        <v>1185</v>
      </c>
      <c r="H93" s="4" t="s">
        <v>1225</v>
      </c>
      <c r="J93" s="4" t="s">
        <v>2749</v>
      </c>
    </row>
    <row r="94" spans="1:10">
      <c r="A94" s="4">
        <v>93</v>
      </c>
      <c r="B94" s="4" t="s">
        <v>833</v>
      </c>
      <c r="C94" s="4" t="s">
        <v>134</v>
      </c>
      <c r="D94" s="4" t="s">
        <v>1226</v>
      </c>
      <c r="E94" s="4" t="s">
        <v>1227</v>
      </c>
      <c r="F94" s="4" t="s">
        <v>1228</v>
      </c>
      <c r="G94" s="4" t="s">
        <v>845</v>
      </c>
      <c r="J94" s="4" t="s">
        <v>2749</v>
      </c>
    </row>
    <row r="95" spans="1:10">
      <c r="A95" s="4">
        <v>94</v>
      </c>
      <c r="B95" s="4" t="s">
        <v>833</v>
      </c>
      <c r="C95" s="4" t="s">
        <v>134</v>
      </c>
      <c r="D95" s="4" t="s">
        <v>1229</v>
      </c>
      <c r="E95" s="4" t="s">
        <v>1230</v>
      </c>
      <c r="F95" s="4" t="s">
        <v>1231</v>
      </c>
      <c r="G95" s="4" t="s">
        <v>1232</v>
      </c>
      <c r="H95" s="4" t="s">
        <v>1233</v>
      </c>
      <c r="J95" s="4" t="s">
        <v>2749</v>
      </c>
    </row>
    <row r="96" spans="1:10">
      <c r="A96" s="4">
        <v>95</v>
      </c>
      <c r="B96" s="4" t="s">
        <v>833</v>
      </c>
      <c r="C96" s="4" t="s">
        <v>134</v>
      </c>
      <c r="D96" s="4" t="s">
        <v>1234</v>
      </c>
      <c r="E96" s="4" t="s">
        <v>1235</v>
      </c>
      <c r="F96" s="4" t="s">
        <v>1236</v>
      </c>
      <c r="G96" s="4" t="s">
        <v>1066</v>
      </c>
      <c r="H96" s="4" t="s">
        <v>1237</v>
      </c>
      <c r="J96" s="4" t="s">
        <v>2749</v>
      </c>
    </row>
    <row r="97" spans="1:10">
      <c r="A97" s="4">
        <v>96</v>
      </c>
      <c r="B97" s="4" t="s">
        <v>833</v>
      </c>
      <c r="C97" s="4" t="s">
        <v>134</v>
      </c>
      <c r="D97" s="4" t="s">
        <v>1238</v>
      </c>
      <c r="E97" s="4" t="s">
        <v>1239</v>
      </c>
      <c r="F97" s="4" t="s">
        <v>1240</v>
      </c>
      <c r="G97" s="4" t="s">
        <v>1120</v>
      </c>
      <c r="H97" s="4" t="s">
        <v>1241</v>
      </c>
      <c r="J97" s="4" t="s">
        <v>2749</v>
      </c>
    </row>
    <row r="98" spans="1:10">
      <c r="A98" s="4">
        <v>97</v>
      </c>
      <c r="B98" s="4" t="s">
        <v>833</v>
      </c>
      <c r="C98" s="4" t="s">
        <v>134</v>
      </c>
      <c r="D98" s="4" t="s">
        <v>1242</v>
      </c>
      <c r="E98" s="4" t="s">
        <v>1243</v>
      </c>
      <c r="F98" s="4" t="s">
        <v>1244</v>
      </c>
      <c r="G98" s="4" t="s">
        <v>1031</v>
      </c>
      <c r="J98" s="4" t="s">
        <v>2749</v>
      </c>
    </row>
    <row r="99" spans="1:10">
      <c r="A99" s="4">
        <v>98</v>
      </c>
      <c r="B99" s="4" t="s">
        <v>833</v>
      </c>
      <c r="C99" s="4" t="s">
        <v>134</v>
      </c>
      <c r="D99" s="4" t="s">
        <v>1245</v>
      </c>
      <c r="E99" s="4" t="s">
        <v>1246</v>
      </c>
      <c r="F99" s="4" t="s">
        <v>1247</v>
      </c>
      <c r="G99" s="4" t="s">
        <v>1248</v>
      </c>
      <c r="J99" s="4" t="s">
        <v>2749</v>
      </c>
    </row>
    <row r="100" spans="1:10">
      <c r="A100" s="4">
        <v>99</v>
      </c>
      <c r="B100" s="4" t="s">
        <v>833</v>
      </c>
      <c r="C100" s="4" t="s">
        <v>134</v>
      </c>
      <c r="D100" s="4" t="s">
        <v>1249</v>
      </c>
      <c r="E100" s="4" t="s">
        <v>1250</v>
      </c>
      <c r="F100" s="4" t="s">
        <v>1251</v>
      </c>
      <c r="G100" s="4" t="s">
        <v>958</v>
      </c>
      <c r="H100" s="4" t="s">
        <v>1252</v>
      </c>
      <c r="J100" s="4" t="s">
        <v>2749</v>
      </c>
    </row>
    <row r="101" spans="1:10">
      <c r="A101" s="4">
        <v>100</v>
      </c>
      <c r="B101" s="4" t="s">
        <v>833</v>
      </c>
      <c r="C101" s="4" t="s">
        <v>134</v>
      </c>
      <c r="D101" s="4" t="s">
        <v>1253</v>
      </c>
      <c r="E101" s="4" t="s">
        <v>1254</v>
      </c>
      <c r="F101" s="4" t="s">
        <v>1255</v>
      </c>
      <c r="G101" s="4" t="s">
        <v>1256</v>
      </c>
      <c r="H101" s="4" t="s">
        <v>1257</v>
      </c>
      <c r="J101" s="4" t="s">
        <v>2749</v>
      </c>
    </row>
    <row r="102" spans="1:10">
      <c r="A102" s="4">
        <v>101</v>
      </c>
      <c r="B102" s="4" t="s">
        <v>833</v>
      </c>
      <c r="C102" s="4" t="s">
        <v>134</v>
      </c>
      <c r="D102" s="4" t="s">
        <v>1258</v>
      </c>
      <c r="E102" s="4" t="s">
        <v>1259</v>
      </c>
      <c r="F102" s="4" t="s">
        <v>1260</v>
      </c>
      <c r="G102" s="4" t="s">
        <v>987</v>
      </c>
      <c r="H102" s="4" t="s">
        <v>1261</v>
      </c>
      <c r="J102" s="4" t="s">
        <v>2749</v>
      </c>
    </row>
    <row r="103" spans="1:10">
      <c r="A103" s="4">
        <v>102</v>
      </c>
      <c r="B103" s="4" t="s">
        <v>833</v>
      </c>
      <c r="C103" s="4" t="s">
        <v>134</v>
      </c>
      <c r="D103" s="4" t="s">
        <v>1262</v>
      </c>
      <c r="E103" s="4" t="s">
        <v>1263</v>
      </c>
      <c r="F103" s="4" t="s">
        <v>1264</v>
      </c>
      <c r="G103" s="4" t="s">
        <v>878</v>
      </c>
      <c r="H103" s="4" t="s">
        <v>1265</v>
      </c>
      <c r="J103" s="4" t="s">
        <v>2749</v>
      </c>
    </row>
    <row r="104" spans="1:10">
      <c r="A104" s="4">
        <v>103</v>
      </c>
      <c r="B104" s="4" t="s">
        <v>833</v>
      </c>
      <c r="C104" s="4" t="s">
        <v>134</v>
      </c>
      <c r="D104" s="4" t="s">
        <v>1266</v>
      </c>
      <c r="E104" s="4" t="s">
        <v>1267</v>
      </c>
      <c r="F104" s="4" t="s">
        <v>1268</v>
      </c>
      <c r="G104" s="4" t="s">
        <v>1031</v>
      </c>
      <c r="J104" s="4" t="s">
        <v>2749</v>
      </c>
    </row>
    <row r="105" spans="1:10">
      <c r="A105" s="4">
        <v>104</v>
      </c>
      <c r="B105" s="4" t="s">
        <v>833</v>
      </c>
      <c r="C105" s="4" t="s">
        <v>134</v>
      </c>
      <c r="D105" s="4" t="s">
        <v>1269</v>
      </c>
      <c r="E105" s="4" t="s">
        <v>1270</v>
      </c>
      <c r="F105" s="4" t="s">
        <v>1271</v>
      </c>
      <c r="G105" s="4" t="s">
        <v>905</v>
      </c>
      <c r="J105" s="4" t="s">
        <v>2749</v>
      </c>
    </row>
    <row r="106" spans="1:10">
      <c r="A106" s="4">
        <v>105</v>
      </c>
      <c r="B106" s="4" t="s">
        <v>833</v>
      </c>
      <c r="C106" s="4" t="s">
        <v>134</v>
      </c>
      <c r="D106" s="4" t="s">
        <v>1272</v>
      </c>
      <c r="E106" s="4" t="s">
        <v>1273</v>
      </c>
      <c r="F106" s="4" t="s">
        <v>1274</v>
      </c>
      <c r="G106" s="4" t="s">
        <v>914</v>
      </c>
      <c r="H106" s="4" t="s">
        <v>1275</v>
      </c>
      <c r="J106" s="4" t="s">
        <v>2749</v>
      </c>
    </row>
    <row r="107" spans="1:10">
      <c r="A107" s="4">
        <v>106</v>
      </c>
      <c r="B107" s="4" t="s">
        <v>833</v>
      </c>
      <c r="C107" s="4" t="s">
        <v>134</v>
      </c>
      <c r="D107" s="4" t="s">
        <v>1276</v>
      </c>
      <c r="E107" s="4" t="s">
        <v>1277</v>
      </c>
      <c r="F107" s="4" t="s">
        <v>1278</v>
      </c>
      <c r="G107" s="4" t="s">
        <v>1279</v>
      </c>
      <c r="H107" s="4" t="s">
        <v>1280</v>
      </c>
      <c r="J107" s="4" t="s">
        <v>2749</v>
      </c>
    </row>
    <row r="108" spans="1:10">
      <c r="A108" s="4">
        <v>107</v>
      </c>
      <c r="B108" s="4" t="s">
        <v>833</v>
      </c>
      <c r="C108" s="4" t="s">
        <v>134</v>
      </c>
      <c r="D108" s="4" t="s">
        <v>1281</v>
      </c>
      <c r="E108" s="4" t="s">
        <v>1282</v>
      </c>
      <c r="F108" s="4" t="s">
        <v>1283</v>
      </c>
      <c r="G108" s="4" t="s">
        <v>1284</v>
      </c>
      <c r="J108" s="4" t="s">
        <v>2749</v>
      </c>
    </row>
    <row r="109" spans="1:10">
      <c r="A109" s="4">
        <v>108</v>
      </c>
      <c r="B109" s="4" t="s">
        <v>833</v>
      </c>
      <c r="C109" s="4" t="s">
        <v>134</v>
      </c>
      <c r="D109" s="4" t="s">
        <v>1285</v>
      </c>
      <c r="E109" s="4" t="s">
        <v>1286</v>
      </c>
      <c r="F109" s="4" t="s">
        <v>1287</v>
      </c>
      <c r="G109" s="4" t="s">
        <v>1288</v>
      </c>
      <c r="H109" s="4" t="s">
        <v>1289</v>
      </c>
      <c r="J109" s="4" t="s">
        <v>2749</v>
      </c>
    </row>
    <row r="110" spans="1:10">
      <c r="A110" s="4">
        <v>109</v>
      </c>
      <c r="B110" s="4" t="s">
        <v>833</v>
      </c>
      <c r="C110" s="4" t="s">
        <v>134</v>
      </c>
      <c r="D110" s="4" t="s">
        <v>1290</v>
      </c>
      <c r="E110" s="4" t="s">
        <v>1291</v>
      </c>
      <c r="F110" s="4" t="s">
        <v>1292</v>
      </c>
      <c r="G110" s="4" t="s">
        <v>1293</v>
      </c>
      <c r="J110" s="4" t="s">
        <v>2749</v>
      </c>
    </row>
    <row r="111" spans="1:10">
      <c r="A111" s="4">
        <v>110</v>
      </c>
      <c r="B111" s="4" t="s">
        <v>833</v>
      </c>
      <c r="C111" s="4" t="s">
        <v>134</v>
      </c>
      <c r="D111" s="4" t="s">
        <v>1294</v>
      </c>
      <c r="E111" s="4" t="s">
        <v>1295</v>
      </c>
      <c r="F111" s="4" t="s">
        <v>1296</v>
      </c>
      <c r="G111" s="4" t="s">
        <v>905</v>
      </c>
      <c r="J111" s="4" t="s">
        <v>2749</v>
      </c>
    </row>
    <row r="112" spans="1:10">
      <c r="A112" s="4">
        <v>111</v>
      </c>
      <c r="B112" s="4" t="s">
        <v>833</v>
      </c>
      <c r="C112" s="4" t="s">
        <v>134</v>
      </c>
      <c r="D112" s="4" t="s">
        <v>1297</v>
      </c>
      <c r="E112" s="4" t="s">
        <v>1298</v>
      </c>
      <c r="F112" s="4" t="s">
        <v>1299</v>
      </c>
      <c r="G112" s="4" t="s">
        <v>1080</v>
      </c>
      <c r="J112" s="4" t="s">
        <v>2749</v>
      </c>
    </row>
    <row r="113" spans="1:10">
      <c r="A113" s="4">
        <v>112</v>
      </c>
      <c r="B113" s="4" t="s">
        <v>833</v>
      </c>
      <c r="C113" s="4" t="s">
        <v>134</v>
      </c>
      <c r="D113" s="4" t="s">
        <v>1300</v>
      </c>
      <c r="E113" s="4" t="s">
        <v>1301</v>
      </c>
      <c r="F113" s="4" t="s">
        <v>1302</v>
      </c>
      <c r="G113" s="4" t="s">
        <v>1000</v>
      </c>
      <c r="J113" s="4" t="s">
        <v>2749</v>
      </c>
    </row>
    <row r="114" spans="1:10">
      <c r="A114" s="4">
        <v>113</v>
      </c>
      <c r="B114" s="4" t="s">
        <v>833</v>
      </c>
      <c r="C114" s="4" t="s">
        <v>134</v>
      </c>
      <c r="D114" s="4" t="s">
        <v>1303</v>
      </c>
      <c r="E114" s="4" t="s">
        <v>1304</v>
      </c>
      <c r="F114" s="4" t="s">
        <v>1305</v>
      </c>
      <c r="G114" s="4" t="s">
        <v>878</v>
      </c>
      <c r="J114" s="4" t="s">
        <v>2749</v>
      </c>
    </row>
    <row r="115" spans="1:10">
      <c r="A115" s="4">
        <v>114</v>
      </c>
      <c r="B115" s="4" t="s">
        <v>833</v>
      </c>
      <c r="C115" s="4" t="s">
        <v>134</v>
      </c>
      <c r="D115" s="4" t="s">
        <v>1306</v>
      </c>
      <c r="E115" s="4" t="s">
        <v>1307</v>
      </c>
      <c r="F115" s="4" t="s">
        <v>1308</v>
      </c>
      <c r="G115" s="4" t="s">
        <v>870</v>
      </c>
      <c r="H115" s="4" t="s">
        <v>1309</v>
      </c>
      <c r="J115" s="4" t="s">
        <v>2749</v>
      </c>
    </row>
    <row r="116" spans="1:10">
      <c r="A116" s="4">
        <v>115</v>
      </c>
      <c r="B116" s="4" t="s">
        <v>833</v>
      </c>
      <c r="C116" s="4" t="s">
        <v>134</v>
      </c>
      <c r="D116" s="4" t="s">
        <v>1310</v>
      </c>
      <c r="E116" s="4" t="s">
        <v>1311</v>
      </c>
      <c r="F116" s="4" t="s">
        <v>1312</v>
      </c>
      <c r="G116" s="4" t="s">
        <v>1000</v>
      </c>
      <c r="J116" s="4" t="s">
        <v>2749</v>
      </c>
    </row>
    <row r="117" spans="1:10">
      <c r="A117" s="4">
        <v>116</v>
      </c>
      <c r="B117" s="4" t="s">
        <v>833</v>
      </c>
      <c r="C117" s="4" t="s">
        <v>134</v>
      </c>
      <c r="D117" s="4" t="s">
        <v>1313</v>
      </c>
      <c r="E117" s="4" t="s">
        <v>1314</v>
      </c>
      <c r="F117" s="4" t="s">
        <v>1315</v>
      </c>
      <c r="G117" s="4" t="s">
        <v>860</v>
      </c>
      <c r="J117" s="4" t="s">
        <v>2749</v>
      </c>
    </row>
    <row r="118" spans="1:10">
      <c r="A118" s="4">
        <v>117</v>
      </c>
      <c r="B118" s="4" t="s">
        <v>833</v>
      </c>
      <c r="C118" s="4" t="s">
        <v>134</v>
      </c>
      <c r="D118" s="4" t="s">
        <v>1316</v>
      </c>
      <c r="E118" s="4" t="s">
        <v>1317</v>
      </c>
      <c r="F118" s="4" t="s">
        <v>1318</v>
      </c>
      <c r="G118" s="4" t="s">
        <v>905</v>
      </c>
      <c r="J118" s="4" t="s">
        <v>2749</v>
      </c>
    </row>
    <row r="119" spans="1:10">
      <c r="A119" s="4">
        <v>118</v>
      </c>
      <c r="B119" s="4" t="s">
        <v>833</v>
      </c>
      <c r="C119" s="4" t="s">
        <v>134</v>
      </c>
      <c r="D119" s="4" t="s">
        <v>1319</v>
      </c>
      <c r="E119" s="4" t="s">
        <v>1320</v>
      </c>
      <c r="F119" s="4" t="s">
        <v>1321</v>
      </c>
      <c r="G119" s="4" t="s">
        <v>1185</v>
      </c>
      <c r="H119" s="4" t="s">
        <v>1322</v>
      </c>
      <c r="J119" s="4" t="s">
        <v>2749</v>
      </c>
    </row>
    <row r="120" spans="1:10">
      <c r="A120" s="4">
        <v>119</v>
      </c>
      <c r="B120" s="4" t="s">
        <v>833</v>
      </c>
      <c r="C120" s="4" t="s">
        <v>134</v>
      </c>
      <c r="D120" s="4" t="s">
        <v>1323</v>
      </c>
      <c r="E120" s="4" t="s">
        <v>1324</v>
      </c>
      <c r="F120" s="4" t="s">
        <v>1325</v>
      </c>
      <c r="G120" s="4" t="s">
        <v>1326</v>
      </c>
      <c r="H120" s="4" t="s">
        <v>1327</v>
      </c>
      <c r="J120" s="4" t="s">
        <v>2749</v>
      </c>
    </row>
    <row r="121" spans="1:10">
      <c r="A121" s="4">
        <v>120</v>
      </c>
      <c r="B121" s="4" t="s">
        <v>833</v>
      </c>
      <c r="C121" s="4" t="s">
        <v>134</v>
      </c>
      <c r="D121" s="4" t="s">
        <v>1328</v>
      </c>
      <c r="E121" s="4" t="s">
        <v>1329</v>
      </c>
      <c r="F121" s="4" t="s">
        <v>1330</v>
      </c>
      <c r="G121" s="4" t="s">
        <v>845</v>
      </c>
      <c r="H121" s="4" t="s">
        <v>1331</v>
      </c>
      <c r="J121" s="4" t="s">
        <v>2749</v>
      </c>
    </row>
    <row r="122" spans="1:10">
      <c r="A122" s="4">
        <v>121</v>
      </c>
      <c r="B122" s="4" t="s">
        <v>833</v>
      </c>
      <c r="C122" s="4" t="s">
        <v>134</v>
      </c>
      <c r="D122" s="4" t="s">
        <v>1332</v>
      </c>
      <c r="E122" s="4" t="s">
        <v>1333</v>
      </c>
      <c r="F122" s="4" t="s">
        <v>1334</v>
      </c>
      <c r="G122" s="4" t="s">
        <v>914</v>
      </c>
      <c r="J122" s="4" t="s">
        <v>2749</v>
      </c>
    </row>
    <row r="123" spans="1:10">
      <c r="A123" s="4">
        <v>122</v>
      </c>
      <c r="B123" s="4" t="s">
        <v>833</v>
      </c>
      <c r="C123" s="4" t="s">
        <v>134</v>
      </c>
      <c r="D123" s="4" t="s">
        <v>1335</v>
      </c>
      <c r="E123" s="4" t="s">
        <v>1336</v>
      </c>
      <c r="F123" s="4" t="s">
        <v>1337</v>
      </c>
      <c r="G123" s="4" t="s">
        <v>1057</v>
      </c>
      <c r="J123" s="4" t="s">
        <v>2749</v>
      </c>
    </row>
    <row r="124" spans="1:10">
      <c r="A124" s="4">
        <v>123</v>
      </c>
      <c r="B124" s="4" t="s">
        <v>833</v>
      </c>
      <c r="C124" s="4" t="s">
        <v>134</v>
      </c>
      <c r="D124" s="4" t="s">
        <v>1338</v>
      </c>
      <c r="E124" s="4" t="s">
        <v>1339</v>
      </c>
      <c r="F124" s="4" t="s">
        <v>1340</v>
      </c>
      <c r="G124" s="4" t="s">
        <v>1341</v>
      </c>
      <c r="J124" s="4" t="s">
        <v>2749</v>
      </c>
    </row>
    <row r="125" spans="1:10">
      <c r="A125" s="4">
        <v>124</v>
      </c>
      <c r="B125" s="4" t="s">
        <v>833</v>
      </c>
      <c r="C125" s="4" t="s">
        <v>134</v>
      </c>
      <c r="D125" s="4" t="s">
        <v>1342</v>
      </c>
      <c r="E125" s="4" t="s">
        <v>1343</v>
      </c>
      <c r="F125" s="4" t="s">
        <v>1344</v>
      </c>
      <c r="G125" s="4" t="s">
        <v>1345</v>
      </c>
      <c r="H125" s="4" t="s">
        <v>1346</v>
      </c>
      <c r="J125" s="4" t="s">
        <v>2749</v>
      </c>
    </row>
    <row r="126" spans="1:10">
      <c r="A126" s="4">
        <v>125</v>
      </c>
      <c r="B126" s="4" t="s">
        <v>833</v>
      </c>
      <c r="C126" s="4" t="s">
        <v>134</v>
      </c>
      <c r="D126" s="4" t="s">
        <v>1347</v>
      </c>
      <c r="E126" s="4" t="s">
        <v>1348</v>
      </c>
      <c r="F126" s="4" t="s">
        <v>1349</v>
      </c>
      <c r="G126" s="4" t="s">
        <v>1066</v>
      </c>
      <c r="J126" s="4" t="s">
        <v>2749</v>
      </c>
    </row>
    <row r="127" spans="1:10">
      <c r="A127" s="4">
        <v>126</v>
      </c>
      <c r="B127" s="4" t="s">
        <v>833</v>
      </c>
      <c r="C127" s="4" t="s">
        <v>134</v>
      </c>
      <c r="D127" s="4" t="s">
        <v>1350</v>
      </c>
      <c r="E127" s="4" t="s">
        <v>1351</v>
      </c>
      <c r="F127" s="4" t="s">
        <v>1352</v>
      </c>
      <c r="G127" s="4" t="s">
        <v>870</v>
      </c>
      <c r="H127" s="4" t="s">
        <v>1353</v>
      </c>
      <c r="J127" s="4" t="s">
        <v>2749</v>
      </c>
    </row>
    <row r="128" spans="1:10">
      <c r="A128" s="4">
        <v>127</v>
      </c>
      <c r="B128" s="4" t="s">
        <v>833</v>
      </c>
      <c r="C128" s="4" t="s">
        <v>134</v>
      </c>
      <c r="D128" s="4" t="s">
        <v>1354</v>
      </c>
      <c r="E128" s="4" t="s">
        <v>1355</v>
      </c>
      <c r="F128" s="4" t="s">
        <v>1356</v>
      </c>
      <c r="G128" s="4" t="s">
        <v>1031</v>
      </c>
      <c r="H128" s="4" t="s">
        <v>1357</v>
      </c>
      <c r="J128" s="4" t="s">
        <v>2749</v>
      </c>
    </row>
    <row r="129" spans="1:10">
      <c r="A129" s="4">
        <v>128</v>
      </c>
      <c r="B129" s="4" t="s">
        <v>833</v>
      </c>
      <c r="C129" s="4" t="s">
        <v>134</v>
      </c>
      <c r="D129" s="4" t="s">
        <v>1358</v>
      </c>
      <c r="E129" s="4" t="s">
        <v>1359</v>
      </c>
      <c r="F129" s="4" t="s">
        <v>1360</v>
      </c>
      <c r="G129" s="4" t="s">
        <v>1057</v>
      </c>
      <c r="H129" s="4" t="s">
        <v>1361</v>
      </c>
      <c r="J129" s="4" t="s">
        <v>2749</v>
      </c>
    </row>
    <row r="130" spans="1:10">
      <c r="A130" s="4">
        <v>129</v>
      </c>
      <c r="B130" s="4" t="s">
        <v>833</v>
      </c>
      <c r="C130" s="4" t="s">
        <v>134</v>
      </c>
      <c r="D130" s="4" t="s">
        <v>1362</v>
      </c>
      <c r="E130" s="4" t="s">
        <v>1363</v>
      </c>
      <c r="F130" s="4" t="s">
        <v>1364</v>
      </c>
      <c r="G130" s="4" t="s">
        <v>1365</v>
      </c>
      <c r="H130" s="4" t="s">
        <v>1366</v>
      </c>
      <c r="J130" s="4" t="s">
        <v>2749</v>
      </c>
    </row>
    <row r="131" spans="1:10">
      <c r="A131" s="4">
        <v>130</v>
      </c>
      <c r="B131" s="4" t="s">
        <v>833</v>
      </c>
      <c r="C131" s="4" t="s">
        <v>134</v>
      </c>
      <c r="D131" s="4" t="s">
        <v>1367</v>
      </c>
      <c r="E131" s="4" t="s">
        <v>1368</v>
      </c>
      <c r="F131" s="4" t="s">
        <v>1369</v>
      </c>
      <c r="G131" s="4" t="s">
        <v>1185</v>
      </c>
      <c r="H131" s="4" t="s">
        <v>1370</v>
      </c>
      <c r="J131" s="4" t="s">
        <v>2749</v>
      </c>
    </row>
    <row r="132" spans="1:10">
      <c r="A132" s="4">
        <v>131</v>
      </c>
      <c r="B132" s="4" t="s">
        <v>833</v>
      </c>
      <c r="C132" s="4" t="s">
        <v>134</v>
      </c>
      <c r="D132" s="4" t="s">
        <v>1371</v>
      </c>
      <c r="E132" s="4" t="s">
        <v>1372</v>
      </c>
      <c r="F132" s="4" t="s">
        <v>1373</v>
      </c>
      <c r="G132" s="4" t="s">
        <v>1057</v>
      </c>
      <c r="H132" s="4" t="s">
        <v>1374</v>
      </c>
      <c r="J132" s="4" t="s">
        <v>2749</v>
      </c>
    </row>
    <row r="133" spans="1:10">
      <c r="A133" s="4">
        <v>132</v>
      </c>
      <c r="B133" s="4" t="s">
        <v>833</v>
      </c>
      <c r="C133" s="4" t="s">
        <v>134</v>
      </c>
      <c r="D133" s="4" t="s">
        <v>1375</v>
      </c>
      <c r="E133" s="4" t="s">
        <v>1376</v>
      </c>
      <c r="F133" s="4" t="s">
        <v>1377</v>
      </c>
      <c r="G133" s="4" t="s">
        <v>845</v>
      </c>
      <c r="H133" s="4" t="s">
        <v>1378</v>
      </c>
      <c r="J133" s="4" t="s">
        <v>2749</v>
      </c>
    </row>
    <row r="134" spans="1:10">
      <c r="A134" s="4">
        <v>133</v>
      </c>
      <c r="B134" s="4" t="s">
        <v>833</v>
      </c>
      <c r="C134" s="4" t="s">
        <v>134</v>
      </c>
      <c r="D134" s="4" t="s">
        <v>1379</v>
      </c>
      <c r="E134" s="4" t="s">
        <v>1380</v>
      </c>
      <c r="F134" s="4" t="s">
        <v>1381</v>
      </c>
      <c r="G134" s="4" t="s">
        <v>1232</v>
      </c>
      <c r="J134" s="4" t="s">
        <v>2749</v>
      </c>
    </row>
    <row r="135" spans="1:10">
      <c r="A135" s="4">
        <v>134</v>
      </c>
      <c r="B135" s="4" t="s">
        <v>833</v>
      </c>
      <c r="C135" s="4" t="s">
        <v>134</v>
      </c>
      <c r="D135" s="4" t="s">
        <v>1382</v>
      </c>
      <c r="E135" s="4" t="s">
        <v>1383</v>
      </c>
      <c r="F135" s="4" t="s">
        <v>1384</v>
      </c>
      <c r="G135" s="4" t="s">
        <v>1345</v>
      </c>
      <c r="H135" s="4" t="s">
        <v>1385</v>
      </c>
      <c r="J135" s="4" t="s">
        <v>2749</v>
      </c>
    </row>
    <row r="136" spans="1:10">
      <c r="A136" s="4">
        <v>135</v>
      </c>
      <c r="B136" s="4" t="s">
        <v>833</v>
      </c>
      <c r="C136" s="4" t="s">
        <v>134</v>
      </c>
      <c r="D136" s="4" t="s">
        <v>1386</v>
      </c>
      <c r="E136" s="4" t="s">
        <v>1387</v>
      </c>
      <c r="F136" s="4" t="s">
        <v>1388</v>
      </c>
      <c r="G136" s="4" t="s">
        <v>845</v>
      </c>
      <c r="H136" s="4" t="s">
        <v>1389</v>
      </c>
      <c r="J136" s="4" t="s">
        <v>2749</v>
      </c>
    </row>
    <row r="137" spans="1:10">
      <c r="A137" s="4">
        <v>136</v>
      </c>
      <c r="B137" s="4" t="s">
        <v>833</v>
      </c>
      <c r="C137" s="4" t="s">
        <v>134</v>
      </c>
      <c r="D137" s="4" t="s">
        <v>1390</v>
      </c>
      <c r="E137" s="4" t="s">
        <v>1391</v>
      </c>
      <c r="F137" s="4" t="s">
        <v>1392</v>
      </c>
      <c r="G137" s="4" t="s">
        <v>1393</v>
      </c>
      <c r="J137" s="4" t="s">
        <v>2749</v>
      </c>
    </row>
    <row r="138" spans="1:10">
      <c r="A138" s="4">
        <v>137</v>
      </c>
      <c r="B138" s="4" t="s">
        <v>833</v>
      </c>
      <c r="C138" s="4" t="s">
        <v>134</v>
      </c>
      <c r="D138" s="4" t="s">
        <v>1394</v>
      </c>
      <c r="E138" s="4" t="s">
        <v>1395</v>
      </c>
      <c r="F138" s="4" t="s">
        <v>1396</v>
      </c>
      <c r="G138" s="4" t="s">
        <v>987</v>
      </c>
      <c r="H138" s="4" t="s">
        <v>1397</v>
      </c>
      <c r="J138" s="4" t="s">
        <v>2749</v>
      </c>
    </row>
    <row r="139" spans="1:10">
      <c r="A139" s="4">
        <v>138</v>
      </c>
      <c r="B139" s="4" t="s">
        <v>833</v>
      </c>
      <c r="C139" s="4" t="s">
        <v>134</v>
      </c>
      <c r="D139" s="4" t="s">
        <v>1398</v>
      </c>
      <c r="E139" s="4" t="s">
        <v>1399</v>
      </c>
      <c r="F139" s="4" t="s">
        <v>1400</v>
      </c>
      <c r="G139" s="4" t="s">
        <v>1180</v>
      </c>
      <c r="H139" s="4" t="s">
        <v>1401</v>
      </c>
      <c r="J139" s="4" t="s">
        <v>2749</v>
      </c>
    </row>
    <row r="140" spans="1:10">
      <c r="A140" s="4">
        <v>139</v>
      </c>
      <c r="B140" s="4" t="s">
        <v>833</v>
      </c>
      <c r="C140" s="4" t="s">
        <v>134</v>
      </c>
      <c r="D140" s="4" t="s">
        <v>1402</v>
      </c>
      <c r="E140" s="4" t="s">
        <v>1403</v>
      </c>
      <c r="F140" s="4" t="s">
        <v>1404</v>
      </c>
      <c r="G140" s="4" t="s">
        <v>1005</v>
      </c>
      <c r="H140" s="4" t="s">
        <v>1405</v>
      </c>
      <c r="J140" s="4" t="s">
        <v>2749</v>
      </c>
    </row>
    <row r="141" spans="1:10">
      <c r="A141" s="4">
        <v>140</v>
      </c>
      <c r="B141" s="4" t="s">
        <v>833</v>
      </c>
      <c r="C141" s="4" t="s">
        <v>134</v>
      </c>
      <c r="D141" s="4" t="s">
        <v>1406</v>
      </c>
      <c r="E141" s="4" t="s">
        <v>1407</v>
      </c>
      <c r="F141" s="4" t="s">
        <v>1408</v>
      </c>
      <c r="G141" s="4" t="s">
        <v>914</v>
      </c>
      <c r="H141" s="4" t="s">
        <v>1409</v>
      </c>
      <c r="J141" s="4" t="s">
        <v>2749</v>
      </c>
    </row>
    <row r="142" spans="1:10">
      <c r="A142" s="4">
        <v>141</v>
      </c>
      <c r="B142" s="4" t="s">
        <v>833</v>
      </c>
      <c r="C142" s="4" t="s">
        <v>134</v>
      </c>
      <c r="D142" s="4" t="s">
        <v>1410</v>
      </c>
      <c r="E142" s="4" t="s">
        <v>1411</v>
      </c>
      <c r="F142" s="4" t="s">
        <v>1412</v>
      </c>
      <c r="G142" s="4" t="s">
        <v>870</v>
      </c>
      <c r="H142" s="4" t="s">
        <v>1413</v>
      </c>
      <c r="J142" s="4" t="s">
        <v>2749</v>
      </c>
    </row>
    <row r="143" spans="1:10">
      <c r="A143" s="4">
        <v>142</v>
      </c>
      <c r="B143" s="4" t="s">
        <v>833</v>
      </c>
      <c r="C143" s="4" t="s">
        <v>134</v>
      </c>
      <c r="D143" s="4" t="s">
        <v>1414</v>
      </c>
      <c r="E143" s="4" t="s">
        <v>1415</v>
      </c>
      <c r="F143" s="4" t="s">
        <v>1416</v>
      </c>
      <c r="G143" s="4" t="s">
        <v>870</v>
      </c>
      <c r="J143" s="4" t="s">
        <v>2749</v>
      </c>
    </row>
    <row r="144" spans="1:10">
      <c r="A144" s="4">
        <v>143</v>
      </c>
      <c r="B144" s="4" t="s">
        <v>833</v>
      </c>
      <c r="C144" s="4" t="s">
        <v>134</v>
      </c>
      <c r="D144" s="4" t="s">
        <v>1417</v>
      </c>
      <c r="E144" s="4" t="s">
        <v>1418</v>
      </c>
      <c r="F144" s="4" t="s">
        <v>1419</v>
      </c>
      <c r="G144" s="4" t="s">
        <v>1000</v>
      </c>
      <c r="H144" s="4" t="s">
        <v>1420</v>
      </c>
      <c r="J144" s="4" t="s">
        <v>2749</v>
      </c>
    </row>
    <row r="145" spans="1:10">
      <c r="A145" s="4">
        <v>144</v>
      </c>
      <c r="B145" s="4" t="s">
        <v>833</v>
      </c>
      <c r="C145" s="4" t="s">
        <v>134</v>
      </c>
      <c r="D145" s="4" t="s">
        <v>1421</v>
      </c>
      <c r="E145" s="4" t="s">
        <v>1422</v>
      </c>
      <c r="F145" s="4" t="s">
        <v>1423</v>
      </c>
      <c r="G145" s="4" t="s">
        <v>958</v>
      </c>
      <c r="H145" s="4" t="s">
        <v>1424</v>
      </c>
      <c r="J145" s="4" t="s">
        <v>2749</v>
      </c>
    </row>
    <row r="146" spans="1:10">
      <c r="A146" s="4">
        <v>145</v>
      </c>
      <c r="B146" s="4" t="s">
        <v>833</v>
      </c>
      <c r="C146" s="4" t="s">
        <v>134</v>
      </c>
      <c r="D146" s="4" t="s">
        <v>1425</v>
      </c>
      <c r="E146" s="4" t="s">
        <v>1426</v>
      </c>
      <c r="F146" s="4" t="s">
        <v>1427</v>
      </c>
      <c r="G146" s="4" t="s">
        <v>1018</v>
      </c>
      <c r="J146" s="4" t="s">
        <v>2749</v>
      </c>
    </row>
    <row r="147" spans="1:10">
      <c r="A147" s="4">
        <v>146</v>
      </c>
      <c r="B147" s="4" t="s">
        <v>833</v>
      </c>
      <c r="C147" s="4" t="s">
        <v>134</v>
      </c>
      <c r="D147" s="4" t="s">
        <v>1428</v>
      </c>
      <c r="E147" s="4" t="s">
        <v>1429</v>
      </c>
      <c r="F147" s="4" t="s">
        <v>1430</v>
      </c>
      <c r="G147" s="4" t="s">
        <v>1431</v>
      </c>
      <c r="H147" s="4" t="s">
        <v>1432</v>
      </c>
      <c r="J147" s="4" t="s">
        <v>2749</v>
      </c>
    </row>
    <row r="148" spans="1:10">
      <c r="A148" s="4">
        <v>147</v>
      </c>
      <c r="B148" s="4" t="s">
        <v>833</v>
      </c>
      <c r="C148" s="4" t="s">
        <v>134</v>
      </c>
      <c r="D148" s="4" t="s">
        <v>1433</v>
      </c>
      <c r="E148" s="4" t="s">
        <v>1429</v>
      </c>
      <c r="F148" s="4" t="s">
        <v>1434</v>
      </c>
      <c r="G148" s="4" t="s">
        <v>1435</v>
      </c>
      <c r="J148" s="4" t="s">
        <v>2749</v>
      </c>
    </row>
    <row r="149" spans="1:10">
      <c r="A149" s="4">
        <v>148</v>
      </c>
      <c r="B149" s="4" t="s">
        <v>833</v>
      </c>
      <c r="C149" s="4" t="s">
        <v>134</v>
      </c>
      <c r="D149" s="4" t="s">
        <v>1436</v>
      </c>
      <c r="E149" s="4" t="s">
        <v>1429</v>
      </c>
      <c r="F149" s="4" t="s">
        <v>1437</v>
      </c>
      <c r="G149" s="4" t="s">
        <v>1288</v>
      </c>
      <c r="H149" s="4" t="s">
        <v>1438</v>
      </c>
      <c r="J149" s="4" t="s">
        <v>2749</v>
      </c>
    </row>
    <row r="150" spans="1:10">
      <c r="A150" s="4">
        <v>149</v>
      </c>
      <c r="B150" s="4" t="s">
        <v>833</v>
      </c>
      <c r="C150" s="4" t="s">
        <v>134</v>
      </c>
      <c r="D150" s="4" t="s">
        <v>1439</v>
      </c>
      <c r="E150" s="4" t="s">
        <v>1429</v>
      </c>
      <c r="F150" s="4" t="s">
        <v>1440</v>
      </c>
      <c r="G150" s="4" t="s">
        <v>1441</v>
      </c>
      <c r="J150" s="4" t="s">
        <v>2749</v>
      </c>
    </row>
    <row r="151" spans="1:10">
      <c r="A151" s="4">
        <v>150</v>
      </c>
      <c r="B151" s="4" t="s">
        <v>833</v>
      </c>
      <c r="C151" s="4" t="s">
        <v>134</v>
      </c>
      <c r="D151" s="4" t="s">
        <v>1442</v>
      </c>
      <c r="E151" s="4" t="s">
        <v>1443</v>
      </c>
      <c r="F151" s="4" t="s">
        <v>1444</v>
      </c>
      <c r="G151" s="4" t="s">
        <v>1445</v>
      </c>
      <c r="J151" s="4" t="s">
        <v>2749</v>
      </c>
    </row>
    <row r="152" spans="1:10">
      <c r="A152" s="4">
        <v>151</v>
      </c>
      <c r="B152" s="4" t="s">
        <v>833</v>
      </c>
      <c r="C152" s="4" t="s">
        <v>134</v>
      </c>
      <c r="D152" s="4" t="s">
        <v>1446</v>
      </c>
      <c r="E152" s="4" t="s">
        <v>1447</v>
      </c>
      <c r="F152" s="4" t="s">
        <v>1448</v>
      </c>
      <c r="G152" s="4" t="s">
        <v>1449</v>
      </c>
      <c r="H152" s="4" t="s">
        <v>1450</v>
      </c>
      <c r="J152" s="4" t="s">
        <v>2749</v>
      </c>
    </row>
    <row r="153" spans="1:10">
      <c r="A153" s="4">
        <v>152</v>
      </c>
      <c r="B153" s="4" t="s">
        <v>833</v>
      </c>
      <c r="C153" s="4" t="s">
        <v>134</v>
      </c>
      <c r="D153" s="4" t="s">
        <v>1451</v>
      </c>
      <c r="E153" s="4" t="s">
        <v>1452</v>
      </c>
      <c r="F153" s="4" t="s">
        <v>1453</v>
      </c>
      <c r="G153" s="4" t="s">
        <v>1071</v>
      </c>
      <c r="H153" s="4" t="s">
        <v>1454</v>
      </c>
      <c r="J153" s="4" t="s">
        <v>2749</v>
      </c>
    </row>
    <row r="154" spans="1:10">
      <c r="A154" s="4">
        <v>153</v>
      </c>
      <c r="B154" s="4" t="s">
        <v>833</v>
      </c>
      <c r="C154" s="4" t="s">
        <v>134</v>
      </c>
      <c r="D154" s="4" t="s">
        <v>1455</v>
      </c>
      <c r="E154" s="4" t="s">
        <v>1456</v>
      </c>
      <c r="F154" s="4" t="s">
        <v>1457</v>
      </c>
      <c r="G154" s="4" t="s">
        <v>1214</v>
      </c>
      <c r="H154" s="4" t="s">
        <v>1458</v>
      </c>
      <c r="J154" s="4" t="s">
        <v>2749</v>
      </c>
    </row>
    <row r="155" spans="1:10">
      <c r="A155" s="4">
        <v>154</v>
      </c>
      <c r="B155" s="4" t="s">
        <v>833</v>
      </c>
      <c r="C155" s="4" t="s">
        <v>134</v>
      </c>
      <c r="D155" s="4" t="s">
        <v>1459</v>
      </c>
      <c r="E155" s="4" t="s">
        <v>1460</v>
      </c>
      <c r="F155" s="4" t="s">
        <v>1461</v>
      </c>
      <c r="G155" s="4" t="s">
        <v>1462</v>
      </c>
      <c r="H155" s="4" t="s">
        <v>1463</v>
      </c>
      <c r="J155" s="4" t="s">
        <v>2749</v>
      </c>
    </row>
    <row r="156" spans="1:10">
      <c r="A156" s="4">
        <v>155</v>
      </c>
      <c r="B156" s="4" t="s">
        <v>833</v>
      </c>
      <c r="C156" s="4" t="s">
        <v>134</v>
      </c>
      <c r="D156" s="4" t="s">
        <v>1464</v>
      </c>
      <c r="E156" s="4" t="s">
        <v>1465</v>
      </c>
      <c r="F156" s="4" t="s">
        <v>1466</v>
      </c>
      <c r="G156" s="4" t="s">
        <v>870</v>
      </c>
      <c r="H156" s="4" t="s">
        <v>1467</v>
      </c>
      <c r="J156" s="4" t="s">
        <v>2749</v>
      </c>
    </row>
    <row r="157" spans="1:10">
      <c r="A157" s="4">
        <v>156</v>
      </c>
      <c r="B157" s="4" t="s">
        <v>833</v>
      </c>
      <c r="C157" s="4" t="s">
        <v>134</v>
      </c>
      <c r="D157" s="4" t="s">
        <v>1468</v>
      </c>
      <c r="E157" s="4" t="s">
        <v>1469</v>
      </c>
      <c r="F157" s="4" t="s">
        <v>1470</v>
      </c>
      <c r="G157" s="4" t="s">
        <v>1018</v>
      </c>
      <c r="H157" s="4" t="s">
        <v>1471</v>
      </c>
      <c r="J157" s="4" t="s">
        <v>2749</v>
      </c>
    </row>
    <row r="158" spans="1:10">
      <c r="A158" s="4">
        <v>157</v>
      </c>
      <c r="B158" s="4" t="s">
        <v>833</v>
      </c>
      <c r="C158" s="4" t="s">
        <v>134</v>
      </c>
      <c r="D158" s="4" t="s">
        <v>1472</v>
      </c>
      <c r="E158" s="4" t="s">
        <v>1473</v>
      </c>
      <c r="F158" s="4" t="s">
        <v>1474</v>
      </c>
      <c r="G158" s="4" t="s">
        <v>1475</v>
      </c>
      <c r="H158" s="4" t="s">
        <v>1476</v>
      </c>
      <c r="J158" s="4" t="s">
        <v>2749</v>
      </c>
    </row>
    <row r="159" spans="1:10">
      <c r="A159" s="4">
        <v>158</v>
      </c>
      <c r="B159" s="4" t="s">
        <v>833</v>
      </c>
      <c r="C159" s="4" t="s">
        <v>134</v>
      </c>
      <c r="D159" s="4" t="s">
        <v>1477</v>
      </c>
      <c r="E159" s="4" t="s">
        <v>1478</v>
      </c>
      <c r="F159" s="4" t="s">
        <v>1479</v>
      </c>
      <c r="G159" s="4" t="s">
        <v>1071</v>
      </c>
      <c r="H159" s="4" t="s">
        <v>1480</v>
      </c>
      <c r="J159" s="4" t="s">
        <v>2749</v>
      </c>
    </row>
    <row r="160" spans="1:10">
      <c r="A160" s="4">
        <v>159</v>
      </c>
      <c r="B160" s="4" t="s">
        <v>833</v>
      </c>
      <c r="C160" s="4" t="s">
        <v>134</v>
      </c>
      <c r="D160" s="4" t="s">
        <v>1481</v>
      </c>
      <c r="E160" s="4" t="s">
        <v>1482</v>
      </c>
      <c r="F160" s="4" t="s">
        <v>1483</v>
      </c>
      <c r="G160" s="4" t="s">
        <v>1071</v>
      </c>
      <c r="J160" s="4" t="s">
        <v>2749</v>
      </c>
    </row>
    <row r="161" spans="1:10">
      <c r="A161" s="4">
        <v>160</v>
      </c>
      <c r="B161" s="4" t="s">
        <v>833</v>
      </c>
      <c r="C161" s="4" t="s">
        <v>134</v>
      </c>
      <c r="D161" s="4" t="s">
        <v>1484</v>
      </c>
      <c r="E161" s="4" t="s">
        <v>1485</v>
      </c>
      <c r="F161" s="4" t="s">
        <v>1486</v>
      </c>
      <c r="G161" s="4" t="s">
        <v>1288</v>
      </c>
      <c r="H161" s="4" t="s">
        <v>1487</v>
      </c>
      <c r="J161" s="4" t="s">
        <v>2749</v>
      </c>
    </row>
    <row r="162" spans="1:10">
      <c r="A162" s="4">
        <v>161</v>
      </c>
      <c r="B162" s="4" t="s">
        <v>833</v>
      </c>
      <c r="C162" s="4" t="s">
        <v>134</v>
      </c>
      <c r="D162" s="4" t="s">
        <v>1488</v>
      </c>
      <c r="E162" s="4" t="s">
        <v>1489</v>
      </c>
      <c r="F162" s="4" t="s">
        <v>1490</v>
      </c>
      <c r="G162" s="4" t="s">
        <v>1131</v>
      </c>
      <c r="H162" s="4" t="s">
        <v>1491</v>
      </c>
      <c r="J162" s="4" t="s">
        <v>2749</v>
      </c>
    </row>
    <row r="163" spans="1:10">
      <c r="A163" s="4">
        <v>162</v>
      </c>
      <c r="B163" s="4" t="s">
        <v>833</v>
      </c>
      <c r="C163" s="4" t="s">
        <v>134</v>
      </c>
      <c r="D163" s="4" t="s">
        <v>1492</v>
      </c>
      <c r="E163" s="4" t="s">
        <v>1493</v>
      </c>
      <c r="F163" s="4" t="s">
        <v>1494</v>
      </c>
      <c r="G163" s="4" t="s">
        <v>1288</v>
      </c>
      <c r="H163" s="4" t="s">
        <v>1495</v>
      </c>
      <c r="J163" s="4" t="s">
        <v>2749</v>
      </c>
    </row>
    <row r="164" spans="1:10">
      <c r="A164" s="4">
        <v>163</v>
      </c>
      <c r="B164" s="4" t="s">
        <v>833</v>
      </c>
      <c r="C164" s="4" t="s">
        <v>134</v>
      </c>
      <c r="D164" s="4" t="s">
        <v>1496</v>
      </c>
      <c r="E164" s="4" t="s">
        <v>1497</v>
      </c>
      <c r="F164" s="4" t="s">
        <v>1498</v>
      </c>
      <c r="G164" s="4" t="s">
        <v>1080</v>
      </c>
      <c r="H164" s="4" t="s">
        <v>1499</v>
      </c>
      <c r="J164" s="4" t="s">
        <v>2749</v>
      </c>
    </row>
    <row r="165" spans="1:10">
      <c r="A165" s="4">
        <v>164</v>
      </c>
      <c r="B165" s="4" t="s">
        <v>833</v>
      </c>
      <c r="C165" s="4" t="s">
        <v>134</v>
      </c>
      <c r="D165" s="4" t="s">
        <v>1500</v>
      </c>
      <c r="E165" s="4" t="s">
        <v>1501</v>
      </c>
      <c r="F165" s="4" t="s">
        <v>1502</v>
      </c>
      <c r="G165" s="4" t="s">
        <v>1066</v>
      </c>
      <c r="H165" s="4" t="s">
        <v>1503</v>
      </c>
      <c r="J165" s="4" t="s">
        <v>2749</v>
      </c>
    </row>
    <row r="166" spans="1:10">
      <c r="A166" s="4">
        <v>165</v>
      </c>
      <c r="B166" s="4" t="s">
        <v>833</v>
      </c>
      <c r="C166" s="4" t="s">
        <v>134</v>
      </c>
      <c r="D166" s="4" t="s">
        <v>1504</v>
      </c>
      <c r="E166" s="4" t="s">
        <v>1505</v>
      </c>
      <c r="F166" s="4" t="s">
        <v>1506</v>
      </c>
      <c r="G166" s="4" t="s">
        <v>878</v>
      </c>
      <c r="H166" s="4" t="s">
        <v>1507</v>
      </c>
      <c r="J166" s="4" t="s">
        <v>2749</v>
      </c>
    </row>
    <row r="167" spans="1:10">
      <c r="A167" s="4">
        <v>166</v>
      </c>
      <c r="B167" s="4" t="s">
        <v>833</v>
      </c>
      <c r="C167" s="4" t="s">
        <v>134</v>
      </c>
      <c r="D167" s="4" t="s">
        <v>1508</v>
      </c>
      <c r="E167" s="4" t="s">
        <v>1509</v>
      </c>
      <c r="F167" s="4" t="s">
        <v>1510</v>
      </c>
      <c r="G167" s="4" t="s">
        <v>1206</v>
      </c>
      <c r="H167" s="4" t="s">
        <v>1511</v>
      </c>
      <c r="J167" s="4" t="s">
        <v>2749</v>
      </c>
    </row>
    <row r="168" spans="1:10">
      <c r="A168" s="4">
        <v>167</v>
      </c>
      <c r="B168" s="4" t="s">
        <v>833</v>
      </c>
      <c r="C168" s="4" t="s">
        <v>134</v>
      </c>
      <c r="D168" s="4" t="s">
        <v>1512</v>
      </c>
      <c r="E168" s="4" t="s">
        <v>1513</v>
      </c>
      <c r="F168" s="4" t="s">
        <v>1514</v>
      </c>
      <c r="G168" s="4" t="s">
        <v>1431</v>
      </c>
      <c r="H168" s="4" t="s">
        <v>1515</v>
      </c>
      <c r="J168" s="4" t="s">
        <v>2749</v>
      </c>
    </row>
    <row r="169" spans="1:10">
      <c r="A169" s="4">
        <v>168</v>
      </c>
      <c r="B169" s="4" t="s">
        <v>833</v>
      </c>
      <c r="C169" s="4" t="s">
        <v>134</v>
      </c>
      <c r="D169" s="4" t="s">
        <v>1516</v>
      </c>
      <c r="E169" s="4" t="s">
        <v>1517</v>
      </c>
      <c r="F169" s="4" t="s">
        <v>1518</v>
      </c>
      <c r="G169" s="4" t="s">
        <v>1080</v>
      </c>
      <c r="H169" s="4" t="s">
        <v>1519</v>
      </c>
      <c r="J169" s="4" t="s">
        <v>2749</v>
      </c>
    </row>
    <row r="170" spans="1:10">
      <c r="A170" s="4">
        <v>169</v>
      </c>
      <c r="B170" s="4" t="s">
        <v>833</v>
      </c>
      <c r="C170" s="4" t="s">
        <v>134</v>
      </c>
      <c r="D170" s="4" t="s">
        <v>1520</v>
      </c>
      <c r="E170" s="4" t="s">
        <v>1521</v>
      </c>
      <c r="F170" s="4" t="s">
        <v>1522</v>
      </c>
      <c r="G170" s="4" t="s">
        <v>1523</v>
      </c>
      <c r="J170" s="4" t="s">
        <v>2749</v>
      </c>
    </row>
    <row r="171" spans="1:10">
      <c r="A171" s="4">
        <v>170</v>
      </c>
      <c r="B171" s="4" t="s">
        <v>833</v>
      </c>
      <c r="C171" s="4" t="s">
        <v>134</v>
      </c>
      <c r="D171" s="4" t="s">
        <v>1524</v>
      </c>
      <c r="E171" s="4" t="s">
        <v>1525</v>
      </c>
      <c r="F171" s="4" t="s">
        <v>1526</v>
      </c>
      <c r="G171" s="4" t="s">
        <v>1066</v>
      </c>
      <c r="J171" s="4" t="s">
        <v>2749</v>
      </c>
    </row>
    <row r="172" spans="1:10">
      <c r="A172" s="4">
        <v>171</v>
      </c>
      <c r="B172" s="4" t="s">
        <v>833</v>
      </c>
      <c r="C172" s="4" t="s">
        <v>134</v>
      </c>
      <c r="D172" s="4" t="s">
        <v>1527</v>
      </c>
      <c r="E172" s="4" t="s">
        <v>1528</v>
      </c>
      <c r="F172" s="4" t="s">
        <v>1529</v>
      </c>
      <c r="G172" s="4" t="s">
        <v>1288</v>
      </c>
      <c r="H172" s="4" t="s">
        <v>1530</v>
      </c>
      <c r="J172" s="4" t="s">
        <v>2749</v>
      </c>
    </row>
    <row r="173" spans="1:10">
      <c r="A173" s="4">
        <v>172</v>
      </c>
      <c r="B173" s="4" t="s">
        <v>833</v>
      </c>
      <c r="C173" s="4" t="s">
        <v>134</v>
      </c>
      <c r="D173" s="4" t="s">
        <v>1531</v>
      </c>
      <c r="E173" s="4" t="s">
        <v>1532</v>
      </c>
      <c r="F173" s="4" t="s">
        <v>1533</v>
      </c>
      <c r="G173" s="4" t="s">
        <v>1431</v>
      </c>
      <c r="H173" s="4" t="s">
        <v>1534</v>
      </c>
      <c r="J173" s="4" t="s">
        <v>2749</v>
      </c>
    </row>
    <row r="174" spans="1:10">
      <c r="A174" s="4">
        <v>173</v>
      </c>
      <c r="B174" s="4" t="s">
        <v>833</v>
      </c>
      <c r="C174" s="4" t="s">
        <v>134</v>
      </c>
      <c r="D174" s="4" t="s">
        <v>1535</v>
      </c>
      <c r="E174" s="4" t="s">
        <v>1536</v>
      </c>
      <c r="F174" s="4" t="s">
        <v>1537</v>
      </c>
      <c r="G174" s="4" t="s">
        <v>1538</v>
      </c>
      <c r="H174" s="4" t="s">
        <v>1539</v>
      </c>
      <c r="J174" s="4" t="s">
        <v>2749</v>
      </c>
    </row>
    <row r="175" spans="1:10">
      <c r="A175" s="4">
        <v>174</v>
      </c>
      <c r="B175" s="4" t="s">
        <v>833</v>
      </c>
      <c r="C175" s="4" t="s">
        <v>134</v>
      </c>
      <c r="D175" s="4" t="s">
        <v>1540</v>
      </c>
      <c r="E175" s="4" t="s">
        <v>1541</v>
      </c>
      <c r="F175" s="4" t="s">
        <v>1542</v>
      </c>
      <c r="G175" s="4" t="s">
        <v>1543</v>
      </c>
      <c r="H175" s="4" t="s">
        <v>1544</v>
      </c>
      <c r="J175" s="4" t="s">
        <v>2749</v>
      </c>
    </row>
    <row r="176" spans="1:10">
      <c r="A176" s="4">
        <v>175</v>
      </c>
      <c r="B176" s="4" t="s">
        <v>833</v>
      </c>
      <c r="C176" s="4" t="s">
        <v>134</v>
      </c>
      <c r="D176" s="4" t="s">
        <v>1545</v>
      </c>
      <c r="E176" s="4" t="s">
        <v>1546</v>
      </c>
      <c r="F176" s="4" t="s">
        <v>1547</v>
      </c>
      <c r="G176" s="4" t="s">
        <v>1080</v>
      </c>
      <c r="H176" s="4" t="s">
        <v>1548</v>
      </c>
      <c r="J176" s="4" t="s">
        <v>2749</v>
      </c>
    </row>
    <row r="177" spans="1:10">
      <c r="A177" s="4">
        <v>176</v>
      </c>
      <c r="B177" s="4" t="s">
        <v>833</v>
      </c>
      <c r="C177" s="4" t="s">
        <v>134</v>
      </c>
      <c r="D177" s="4" t="s">
        <v>1549</v>
      </c>
      <c r="E177" s="4" t="s">
        <v>1550</v>
      </c>
      <c r="F177" s="4" t="s">
        <v>1551</v>
      </c>
      <c r="G177" s="4" t="s">
        <v>1538</v>
      </c>
      <c r="H177" s="4" t="s">
        <v>1552</v>
      </c>
      <c r="J177" s="4" t="s">
        <v>2749</v>
      </c>
    </row>
    <row r="178" spans="1:10">
      <c r="A178" s="4">
        <v>177</v>
      </c>
      <c r="B178" s="4" t="s">
        <v>833</v>
      </c>
      <c r="C178" s="4" t="s">
        <v>134</v>
      </c>
      <c r="D178" s="4" t="s">
        <v>1553</v>
      </c>
      <c r="E178" s="4" t="s">
        <v>1554</v>
      </c>
      <c r="F178" s="4" t="s">
        <v>1555</v>
      </c>
      <c r="G178" s="4" t="s">
        <v>1166</v>
      </c>
      <c r="H178" s="4" t="s">
        <v>1556</v>
      </c>
      <c r="J178" s="4" t="s">
        <v>2749</v>
      </c>
    </row>
    <row r="179" spans="1:10">
      <c r="A179" s="4">
        <v>178</v>
      </c>
      <c r="B179" s="4" t="s">
        <v>833</v>
      </c>
      <c r="C179" s="4" t="s">
        <v>134</v>
      </c>
      <c r="D179" s="4" t="s">
        <v>1557</v>
      </c>
      <c r="E179" s="4" t="s">
        <v>1558</v>
      </c>
      <c r="F179" s="4" t="s">
        <v>1559</v>
      </c>
      <c r="G179" s="4" t="s">
        <v>1560</v>
      </c>
      <c r="J179" s="4" t="s">
        <v>2749</v>
      </c>
    </row>
    <row r="180" spans="1:10">
      <c r="A180" s="4">
        <v>179</v>
      </c>
      <c r="B180" s="4" t="s">
        <v>833</v>
      </c>
      <c r="C180" s="4" t="s">
        <v>134</v>
      </c>
      <c r="D180" s="4" t="s">
        <v>1561</v>
      </c>
      <c r="E180" s="4" t="s">
        <v>1562</v>
      </c>
      <c r="F180" s="4" t="s">
        <v>1563</v>
      </c>
      <c r="G180" s="4" t="s">
        <v>845</v>
      </c>
      <c r="H180" s="4" t="s">
        <v>1564</v>
      </c>
      <c r="J180" s="4" t="s">
        <v>2749</v>
      </c>
    </row>
    <row r="181" spans="1:10">
      <c r="A181" s="4">
        <v>180</v>
      </c>
      <c r="B181" s="4" t="s">
        <v>833</v>
      </c>
      <c r="C181" s="4" t="s">
        <v>134</v>
      </c>
      <c r="D181" s="4" t="s">
        <v>1565</v>
      </c>
      <c r="E181" s="4" t="s">
        <v>1566</v>
      </c>
      <c r="F181" s="4" t="s">
        <v>1567</v>
      </c>
      <c r="G181" s="4" t="s">
        <v>860</v>
      </c>
      <c r="J181" s="4" t="s">
        <v>2749</v>
      </c>
    </row>
    <row r="182" spans="1:10">
      <c r="A182" s="4">
        <v>181</v>
      </c>
      <c r="B182" s="4" t="s">
        <v>833</v>
      </c>
      <c r="C182" s="4" t="s">
        <v>134</v>
      </c>
      <c r="D182" s="4" t="s">
        <v>1568</v>
      </c>
      <c r="E182" s="4" t="s">
        <v>1569</v>
      </c>
      <c r="F182" s="4" t="s">
        <v>1570</v>
      </c>
      <c r="G182" s="4" t="s">
        <v>1523</v>
      </c>
      <c r="H182" s="4" t="s">
        <v>1571</v>
      </c>
      <c r="J182" s="4" t="s">
        <v>2749</v>
      </c>
    </row>
    <row r="183" spans="1:10">
      <c r="A183" s="4">
        <v>182</v>
      </c>
      <c r="B183" s="4" t="s">
        <v>833</v>
      </c>
      <c r="C183" s="4" t="s">
        <v>134</v>
      </c>
      <c r="D183" s="4" t="s">
        <v>1572</v>
      </c>
      <c r="E183" s="4" t="s">
        <v>1573</v>
      </c>
      <c r="F183" s="4" t="s">
        <v>1574</v>
      </c>
      <c r="G183" s="4" t="s">
        <v>1071</v>
      </c>
      <c r="J183" s="4" t="s">
        <v>2749</v>
      </c>
    </row>
    <row r="184" spans="1:10">
      <c r="A184" s="4">
        <v>183</v>
      </c>
      <c r="B184" s="4" t="s">
        <v>833</v>
      </c>
      <c r="C184" s="4" t="s">
        <v>134</v>
      </c>
      <c r="D184" s="4" t="s">
        <v>1575</v>
      </c>
      <c r="E184" s="4" t="s">
        <v>1576</v>
      </c>
      <c r="F184" s="4" t="s">
        <v>1577</v>
      </c>
      <c r="G184" s="4" t="s">
        <v>1578</v>
      </c>
      <c r="H184" s="4" t="s">
        <v>1579</v>
      </c>
      <c r="J184" s="4" t="s">
        <v>2749</v>
      </c>
    </row>
    <row r="185" spans="1:10">
      <c r="A185" s="4">
        <v>184</v>
      </c>
      <c r="B185" s="4" t="s">
        <v>833</v>
      </c>
      <c r="C185" s="4" t="s">
        <v>134</v>
      </c>
      <c r="D185" s="4" t="s">
        <v>1580</v>
      </c>
      <c r="E185" s="4" t="s">
        <v>1581</v>
      </c>
      <c r="F185" s="4" t="s">
        <v>1582</v>
      </c>
      <c r="G185" s="4" t="s">
        <v>987</v>
      </c>
      <c r="J185" s="4" t="s">
        <v>2749</v>
      </c>
    </row>
    <row r="186" spans="1:10">
      <c r="A186" s="4">
        <v>185</v>
      </c>
      <c r="B186" s="4" t="s">
        <v>833</v>
      </c>
      <c r="C186" s="4" t="s">
        <v>134</v>
      </c>
      <c r="D186" s="4" t="s">
        <v>1583</v>
      </c>
      <c r="E186" s="4" t="s">
        <v>1584</v>
      </c>
      <c r="F186" s="4" t="s">
        <v>1585</v>
      </c>
      <c r="G186" s="4" t="s">
        <v>1180</v>
      </c>
      <c r="J186" s="4" t="s">
        <v>2749</v>
      </c>
    </row>
    <row r="187" spans="1:10">
      <c r="A187" s="4">
        <v>186</v>
      </c>
      <c r="B187" s="4" t="s">
        <v>833</v>
      </c>
      <c r="C187" s="4" t="s">
        <v>134</v>
      </c>
      <c r="D187" s="4" t="s">
        <v>1586</v>
      </c>
      <c r="E187" s="4" t="s">
        <v>1587</v>
      </c>
      <c r="F187" s="4" t="s">
        <v>1588</v>
      </c>
      <c r="G187" s="4" t="s">
        <v>1589</v>
      </c>
      <c r="J187" s="4" t="s">
        <v>2749</v>
      </c>
    </row>
    <row r="188" spans="1:10">
      <c r="A188" s="4">
        <v>187</v>
      </c>
      <c r="B188" s="4" t="s">
        <v>833</v>
      </c>
      <c r="C188" s="4" t="s">
        <v>134</v>
      </c>
      <c r="D188" s="4" t="s">
        <v>1590</v>
      </c>
      <c r="E188" s="4" t="s">
        <v>1591</v>
      </c>
      <c r="F188" s="4" t="s">
        <v>1592</v>
      </c>
      <c r="G188" s="4" t="s">
        <v>845</v>
      </c>
      <c r="J188" s="4" t="s">
        <v>2749</v>
      </c>
    </row>
    <row r="189" spans="1:10">
      <c r="A189" s="4">
        <v>188</v>
      </c>
      <c r="B189" s="4" t="s">
        <v>833</v>
      </c>
      <c r="C189" s="4" t="s">
        <v>134</v>
      </c>
      <c r="D189" s="4" t="s">
        <v>1593</v>
      </c>
      <c r="E189" s="4" t="s">
        <v>1594</v>
      </c>
      <c r="F189" s="4" t="s">
        <v>1595</v>
      </c>
      <c r="G189" s="4" t="s">
        <v>1596</v>
      </c>
      <c r="J189" s="4" t="s">
        <v>2749</v>
      </c>
    </row>
    <row r="190" spans="1:10">
      <c r="A190" s="4">
        <v>189</v>
      </c>
      <c r="B190" s="4" t="s">
        <v>833</v>
      </c>
      <c r="C190" s="4" t="s">
        <v>134</v>
      </c>
      <c r="D190" s="4" t="s">
        <v>1597</v>
      </c>
      <c r="E190" s="4" t="s">
        <v>1598</v>
      </c>
      <c r="F190" s="4" t="s">
        <v>1599</v>
      </c>
      <c r="G190" s="4" t="s">
        <v>1600</v>
      </c>
      <c r="J190" s="4" t="s">
        <v>2749</v>
      </c>
    </row>
    <row r="191" spans="1:10">
      <c r="A191" s="4">
        <v>190</v>
      </c>
      <c r="B191" s="4" t="s">
        <v>833</v>
      </c>
      <c r="C191" s="4" t="s">
        <v>134</v>
      </c>
      <c r="D191" s="4" t="s">
        <v>1601</v>
      </c>
      <c r="E191" s="4" t="s">
        <v>1602</v>
      </c>
      <c r="F191" s="4" t="s">
        <v>1599</v>
      </c>
      <c r="G191" s="4" t="s">
        <v>1603</v>
      </c>
      <c r="H191" s="4" t="s">
        <v>1604</v>
      </c>
      <c r="J191" s="4" t="s">
        <v>2749</v>
      </c>
    </row>
    <row r="192" spans="1:10">
      <c r="A192" s="4">
        <v>191</v>
      </c>
      <c r="B192" s="4" t="s">
        <v>833</v>
      </c>
      <c r="C192" s="4" t="s">
        <v>134</v>
      </c>
      <c r="D192" s="4" t="s">
        <v>1605</v>
      </c>
      <c r="E192" s="4" t="s">
        <v>1606</v>
      </c>
      <c r="F192" s="4" t="s">
        <v>1607</v>
      </c>
      <c r="G192" s="4" t="s">
        <v>1608</v>
      </c>
      <c r="H192" s="4" t="s">
        <v>1609</v>
      </c>
      <c r="J192" s="4" t="s">
        <v>2749</v>
      </c>
    </row>
    <row r="193" spans="1:10">
      <c r="A193" s="4">
        <v>192</v>
      </c>
      <c r="B193" s="4" t="s">
        <v>833</v>
      </c>
      <c r="C193" s="4" t="s">
        <v>134</v>
      </c>
      <c r="D193" s="4" t="s">
        <v>1610</v>
      </c>
      <c r="E193" s="4" t="s">
        <v>1611</v>
      </c>
      <c r="F193" s="4" t="s">
        <v>1599</v>
      </c>
      <c r="G193" s="4" t="s">
        <v>1612</v>
      </c>
      <c r="J193" s="4" t="s">
        <v>2749</v>
      </c>
    </row>
    <row r="194" spans="1:10">
      <c r="A194" s="4">
        <v>193</v>
      </c>
      <c r="B194" s="4" t="s">
        <v>833</v>
      </c>
      <c r="C194" s="4" t="s">
        <v>134</v>
      </c>
      <c r="D194" s="4" t="s">
        <v>1613</v>
      </c>
      <c r="E194" s="4" t="s">
        <v>1614</v>
      </c>
      <c r="F194" s="4" t="s">
        <v>1615</v>
      </c>
      <c r="G194" s="4" t="s">
        <v>1040</v>
      </c>
      <c r="H194" s="4" t="s">
        <v>1616</v>
      </c>
      <c r="J194" s="4" t="s">
        <v>2749</v>
      </c>
    </row>
    <row r="195" spans="1:10">
      <c r="A195" s="4">
        <v>194</v>
      </c>
      <c r="B195" s="4" t="s">
        <v>833</v>
      </c>
      <c r="C195" s="4" t="s">
        <v>134</v>
      </c>
      <c r="D195" s="4" t="s">
        <v>1617</v>
      </c>
      <c r="E195" s="4" t="s">
        <v>1618</v>
      </c>
      <c r="F195" s="4" t="s">
        <v>1619</v>
      </c>
      <c r="G195" s="4" t="s">
        <v>841</v>
      </c>
      <c r="J195" s="4" t="s">
        <v>2749</v>
      </c>
    </row>
    <row r="196" spans="1:10">
      <c r="A196" s="4">
        <v>195</v>
      </c>
      <c r="B196" s="4" t="s">
        <v>833</v>
      </c>
      <c r="C196" s="4" t="s">
        <v>134</v>
      </c>
      <c r="D196" s="4" t="s">
        <v>1620</v>
      </c>
      <c r="E196" s="4" t="s">
        <v>1621</v>
      </c>
      <c r="F196" s="4" t="s">
        <v>1622</v>
      </c>
      <c r="G196" s="4" t="s">
        <v>1071</v>
      </c>
      <c r="J196" s="4" t="s">
        <v>2749</v>
      </c>
    </row>
    <row r="197" spans="1:10">
      <c r="A197" s="4">
        <v>196</v>
      </c>
      <c r="B197" s="4" t="s">
        <v>833</v>
      </c>
      <c r="C197" s="4" t="s">
        <v>134</v>
      </c>
      <c r="D197" s="4" t="s">
        <v>1623</v>
      </c>
      <c r="E197" s="4" t="s">
        <v>1624</v>
      </c>
      <c r="F197" s="4" t="s">
        <v>1625</v>
      </c>
      <c r="G197" s="4" t="s">
        <v>1031</v>
      </c>
      <c r="J197" s="4" t="s">
        <v>2749</v>
      </c>
    </row>
    <row r="198" spans="1:10">
      <c r="A198" s="4">
        <v>197</v>
      </c>
      <c r="B198" s="4" t="s">
        <v>833</v>
      </c>
      <c r="C198" s="4" t="s">
        <v>134</v>
      </c>
      <c r="D198" s="4" t="s">
        <v>1626</v>
      </c>
      <c r="E198" s="4" t="s">
        <v>1627</v>
      </c>
      <c r="F198" s="4" t="s">
        <v>1628</v>
      </c>
      <c r="G198" s="4" t="s">
        <v>1071</v>
      </c>
      <c r="J198" s="4" t="s">
        <v>2749</v>
      </c>
    </row>
    <row r="199" spans="1:10">
      <c r="A199" s="4">
        <v>198</v>
      </c>
      <c r="B199" s="4" t="s">
        <v>833</v>
      </c>
      <c r="C199" s="4" t="s">
        <v>134</v>
      </c>
      <c r="D199" s="4" t="s">
        <v>1629</v>
      </c>
      <c r="E199" s="4" t="s">
        <v>1630</v>
      </c>
      <c r="F199" s="4" t="s">
        <v>1631</v>
      </c>
      <c r="G199" s="4" t="s">
        <v>1608</v>
      </c>
      <c r="J199" s="4" t="s">
        <v>2749</v>
      </c>
    </row>
    <row r="200" spans="1:10">
      <c r="A200" s="4">
        <v>199</v>
      </c>
      <c r="B200" s="4" t="s">
        <v>833</v>
      </c>
      <c r="C200" s="4" t="s">
        <v>134</v>
      </c>
      <c r="D200" s="4" t="s">
        <v>1632</v>
      </c>
      <c r="E200" s="4" t="s">
        <v>1633</v>
      </c>
      <c r="F200" s="4" t="s">
        <v>1634</v>
      </c>
      <c r="G200" s="4" t="s">
        <v>905</v>
      </c>
      <c r="J200" s="4" t="s">
        <v>2749</v>
      </c>
    </row>
    <row r="201" spans="1:10">
      <c r="A201" s="4">
        <v>200</v>
      </c>
      <c r="B201" s="4" t="s">
        <v>833</v>
      </c>
      <c r="C201" s="4" t="s">
        <v>134</v>
      </c>
      <c r="D201" s="4" t="s">
        <v>1635</v>
      </c>
      <c r="E201" s="4" t="s">
        <v>1636</v>
      </c>
      <c r="F201" s="4" t="s">
        <v>1637</v>
      </c>
      <c r="G201" s="4" t="s">
        <v>1638</v>
      </c>
      <c r="J201" s="4" t="s">
        <v>2749</v>
      </c>
    </row>
    <row r="202" spans="1:10">
      <c r="A202" s="4">
        <v>201</v>
      </c>
      <c r="B202" s="4" t="s">
        <v>833</v>
      </c>
      <c r="C202" s="4" t="s">
        <v>134</v>
      </c>
      <c r="D202" s="4" t="s">
        <v>1639</v>
      </c>
      <c r="E202" s="4" t="s">
        <v>1640</v>
      </c>
      <c r="F202" s="4" t="s">
        <v>1641</v>
      </c>
      <c r="G202" s="4" t="s">
        <v>909</v>
      </c>
      <c r="H202" s="4" t="s">
        <v>1642</v>
      </c>
      <c r="J202" s="4" t="s">
        <v>2749</v>
      </c>
    </row>
    <row r="203" spans="1:10">
      <c r="A203" s="4">
        <v>202</v>
      </c>
      <c r="B203" s="4" t="s">
        <v>833</v>
      </c>
      <c r="C203" s="4" t="s">
        <v>134</v>
      </c>
      <c r="D203" s="4" t="s">
        <v>1643</v>
      </c>
      <c r="E203" s="4" t="s">
        <v>1644</v>
      </c>
      <c r="F203" s="4" t="s">
        <v>1645</v>
      </c>
      <c r="G203" s="4" t="s">
        <v>870</v>
      </c>
      <c r="H203" s="4" t="s">
        <v>1646</v>
      </c>
      <c r="J203" s="4" t="s">
        <v>2749</v>
      </c>
    </row>
    <row r="204" spans="1:10">
      <c r="A204" s="4">
        <v>203</v>
      </c>
      <c r="B204" s="4" t="s">
        <v>833</v>
      </c>
      <c r="C204" s="4" t="s">
        <v>134</v>
      </c>
      <c r="D204" s="4" t="s">
        <v>1647</v>
      </c>
      <c r="E204" s="4" t="s">
        <v>1648</v>
      </c>
      <c r="F204" s="4" t="s">
        <v>1649</v>
      </c>
      <c r="G204" s="4" t="s">
        <v>870</v>
      </c>
      <c r="J204" s="4" t="s">
        <v>2749</v>
      </c>
    </row>
    <row r="205" spans="1:10">
      <c r="A205" s="4">
        <v>204</v>
      </c>
      <c r="B205" s="4" t="s">
        <v>833</v>
      </c>
      <c r="C205" s="4" t="s">
        <v>134</v>
      </c>
      <c r="D205" s="4" t="s">
        <v>1650</v>
      </c>
      <c r="E205" s="4" t="s">
        <v>1651</v>
      </c>
      <c r="F205" s="4" t="s">
        <v>1652</v>
      </c>
      <c r="G205" s="4" t="s">
        <v>1131</v>
      </c>
      <c r="J205" s="4" t="s">
        <v>2749</v>
      </c>
    </row>
    <row r="206" spans="1:10">
      <c r="A206" s="4">
        <v>205</v>
      </c>
      <c r="B206" s="4" t="s">
        <v>833</v>
      </c>
      <c r="C206" s="4" t="s">
        <v>134</v>
      </c>
      <c r="D206" s="4" t="s">
        <v>1653</v>
      </c>
      <c r="E206" s="4" t="s">
        <v>1654</v>
      </c>
      <c r="F206" s="4" t="s">
        <v>1655</v>
      </c>
      <c r="G206" s="4" t="s">
        <v>1104</v>
      </c>
      <c r="J206" s="4" t="s">
        <v>2749</v>
      </c>
    </row>
    <row r="207" spans="1:10">
      <c r="A207" s="4">
        <v>206</v>
      </c>
      <c r="B207" s="4" t="s">
        <v>833</v>
      </c>
      <c r="C207" s="4" t="s">
        <v>134</v>
      </c>
      <c r="D207" s="4" t="s">
        <v>1656</v>
      </c>
      <c r="E207" s="4" t="s">
        <v>1657</v>
      </c>
      <c r="F207" s="4" t="s">
        <v>1658</v>
      </c>
      <c r="G207" s="4" t="s">
        <v>860</v>
      </c>
      <c r="J207" s="4" t="s">
        <v>2749</v>
      </c>
    </row>
    <row r="208" spans="1:10">
      <c r="A208" s="4">
        <v>207</v>
      </c>
      <c r="B208" s="4" t="s">
        <v>833</v>
      </c>
      <c r="C208" s="4" t="s">
        <v>134</v>
      </c>
      <c r="D208" s="4" t="s">
        <v>1659</v>
      </c>
      <c r="E208" s="4" t="s">
        <v>1660</v>
      </c>
      <c r="F208" s="4" t="s">
        <v>1661</v>
      </c>
      <c r="G208" s="4" t="s">
        <v>841</v>
      </c>
      <c r="J208" s="4" t="s">
        <v>2749</v>
      </c>
    </row>
    <row r="209" spans="1:10">
      <c r="A209" s="4">
        <v>208</v>
      </c>
      <c r="B209" s="4" t="s">
        <v>833</v>
      </c>
      <c r="C209" s="4" t="s">
        <v>134</v>
      </c>
      <c r="D209" s="4" t="s">
        <v>1662</v>
      </c>
      <c r="E209" s="4" t="s">
        <v>1663</v>
      </c>
      <c r="F209" s="4" t="s">
        <v>1664</v>
      </c>
      <c r="G209" s="4" t="s">
        <v>1256</v>
      </c>
      <c r="J209" s="4" t="s">
        <v>2749</v>
      </c>
    </row>
    <row r="210" spans="1:10">
      <c r="A210" s="4">
        <v>209</v>
      </c>
      <c r="B210" s="4" t="s">
        <v>833</v>
      </c>
      <c r="C210" s="4" t="s">
        <v>134</v>
      </c>
      <c r="D210" s="4" t="s">
        <v>1665</v>
      </c>
      <c r="E210" s="4" t="s">
        <v>1666</v>
      </c>
      <c r="F210" s="4" t="s">
        <v>1667</v>
      </c>
      <c r="G210" s="4" t="s">
        <v>860</v>
      </c>
      <c r="J210" s="4" t="s">
        <v>2749</v>
      </c>
    </row>
    <row r="211" spans="1:10">
      <c r="A211" s="4">
        <v>210</v>
      </c>
      <c r="B211" s="4" t="s">
        <v>833</v>
      </c>
      <c r="C211" s="4" t="s">
        <v>134</v>
      </c>
      <c r="D211" s="4" t="s">
        <v>1668</v>
      </c>
      <c r="E211" s="4" t="s">
        <v>1669</v>
      </c>
      <c r="F211" s="4" t="s">
        <v>1670</v>
      </c>
      <c r="G211" s="4" t="s">
        <v>987</v>
      </c>
      <c r="H211" s="4" t="s">
        <v>1671</v>
      </c>
      <c r="J211" s="4" t="s">
        <v>2749</v>
      </c>
    </row>
    <row r="212" spans="1:10">
      <c r="A212" s="4">
        <v>211</v>
      </c>
      <c r="B212" s="4" t="s">
        <v>833</v>
      </c>
      <c r="C212" s="4" t="s">
        <v>134</v>
      </c>
      <c r="D212" s="4" t="s">
        <v>1672</v>
      </c>
      <c r="E212" s="4" t="s">
        <v>1673</v>
      </c>
      <c r="F212" s="4" t="s">
        <v>1674</v>
      </c>
      <c r="G212" s="4" t="s">
        <v>1000</v>
      </c>
      <c r="H212" s="4" t="s">
        <v>1675</v>
      </c>
      <c r="J212" s="4" t="s">
        <v>2749</v>
      </c>
    </row>
    <row r="213" spans="1:10">
      <c r="A213" s="4">
        <v>212</v>
      </c>
      <c r="B213" s="4" t="s">
        <v>833</v>
      </c>
      <c r="C213" s="4" t="s">
        <v>134</v>
      </c>
      <c r="D213" s="4" t="s">
        <v>1676</v>
      </c>
      <c r="E213" s="4" t="s">
        <v>1677</v>
      </c>
      <c r="F213" s="4" t="s">
        <v>1678</v>
      </c>
      <c r="G213" s="4" t="s">
        <v>1679</v>
      </c>
      <c r="J213" s="4" t="s">
        <v>2749</v>
      </c>
    </row>
    <row r="214" spans="1:10">
      <c r="A214" s="4">
        <v>213</v>
      </c>
      <c r="B214" s="4" t="s">
        <v>833</v>
      </c>
      <c r="C214" s="4" t="s">
        <v>134</v>
      </c>
      <c r="D214" s="4" t="s">
        <v>1680</v>
      </c>
      <c r="E214" s="4" t="s">
        <v>1681</v>
      </c>
      <c r="F214" s="4" t="s">
        <v>1682</v>
      </c>
      <c r="G214" s="4" t="s">
        <v>1288</v>
      </c>
      <c r="H214" s="4" t="s">
        <v>1683</v>
      </c>
      <c r="J214" s="4" t="s">
        <v>2749</v>
      </c>
    </row>
    <row r="215" spans="1:10">
      <c r="A215" s="4">
        <v>214</v>
      </c>
      <c r="B215" s="4" t="s">
        <v>833</v>
      </c>
      <c r="C215" s="4" t="s">
        <v>134</v>
      </c>
      <c r="D215" s="4" t="s">
        <v>1684</v>
      </c>
      <c r="E215" s="4" t="s">
        <v>1685</v>
      </c>
      <c r="F215" s="4" t="s">
        <v>1686</v>
      </c>
      <c r="G215" s="4" t="s">
        <v>860</v>
      </c>
      <c r="J215" s="4" t="s">
        <v>2749</v>
      </c>
    </row>
    <row r="216" spans="1:10">
      <c r="A216" s="4">
        <v>215</v>
      </c>
      <c r="B216" s="4" t="s">
        <v>833</v>
      </c>
      <c r="C216" s="4" t="s">
        <v>134</v>
      </c>
      <c r="D216" s="4" t="s">
        <v>1687</v>
      </c>
      <c r="E216" s="4" t="s">
        <v>1688</v>
      </c>
      <c r="F216" s="4" t="s">
        <v>1689</v>
      </c>
      <c r="G216" s="4" t="s">
        <v>860</v>
      </c>
      <c r="J216" s="4" t="s">
        <v>2749</v>
      </c>
    </row>
    <row r="217" spans="1:10">
      <c r="A217" s="4">
        <v>216</v>
      </c>
      <c r="B217" s="4" t="s">
        <v>833</v>
      </c>
      <c r="C217" s="4" t="s">
        <v>134</v>
      </c>
      <c r="D217" s="4" t="s">
        <v>1690</v>
      </c>
      <c r="E217" s="4" t="s">
        <v>1691</v>
      </c>
      <c r="F217" s="4" t="s">
        <v>1692</v>
      </c>
      <c r="G217" s="4" t="s">
        <v>1000</v>
      </c>
      <c r="J217" s="4" t="s">
        <v>2749</v>
      </c>
    </row>
    <row r="218" spans="1:10">
      <c r="A218" s="4">
        <v>217</v>
      </c>
      <c r="B218" s="4" t="s">
        <v>833</v>
      </c>
      <c r="C218" s="4" t="s">
        <v>134</v>
      </c>
      <c r="D218" s="4" t="s">
        <v>1693</v>
      </c>
      <c r="E218" s="4" t="s">
        <v>1694</v>
      </c>
      <c r="F218" s="4" t="s">
        <v>1695</v>
      </c>
      <c r="G218" s="4" t="s">
        <v>1071</v>
      </c>
      <c r="H218" s="4" t="s">
        <v>1696</v>
      </c>
      <c r="J218" s="4" t="s">
        <v>2749</v>
      </c>
    </row>
    <row r="219" spans="1:10">
      <c r="A219" s="4">
        <v>218</v>
      </c>
      <c r="B219" s="4" t="s">
        <v>833</v>
      </c>
      <c r="C219" s="4" t="s">
        <v>134</v>
      </c>
      <c r="D219" s="4" t="s">
        <v>1697</v>
      </c>
      <c r="E219" s="4" t="s">
        <v>1698</v>
      </c>
      <c r="F219" s="4" t="s">
        <v>1699</v>
      </c>
      <c r="G219" s="4" t="s">
        <v>870</v>
      </c>
      <c r="H219" s="4" t="s">
        <v>1140</v>
      </c>
      <c r="J219" s="4" t="s">
        <v>2749</v>
      </c>
    </row>
    <row r="220" spans="1:10">
      <c r="A220" s="4">
        <v>219</v>
      </c>
      <c r="B220" s="4" t="s">
        <v>833</v>
      </c>
      <c r="C220" s="4" t="s">
        <v>134</v>
      </c>
      <c r="D220" s="4" t="s">
        <v>1700</v>
      </c>
      <c r="E220" s="4" t="s">
        <v>1701</v>
      </c>
      <c r="F220" s="4" t="s">
        <v>1702</v>
      </c>
      <c r="G220" s="4" t="s">
        <v>905</v>
      </c>
      <c r="J220" s="4" t="s">
        <v>2749</v>
      </c>
    </row>
    <row r="221" spans="1:10">
      <c r="A221" s="4">
        <v>220</v>
      </c>
      <c r="B221" s="4" t="s">
        <v>833</v>
      </c>
      <c r="C221" s="4" t="s">
        <v>134</v>
      </c>
      <c r="D221" s="4" t="s">
        <v>1703</v>
      </c>
      <c r="E221" s="4" t="s">
        <v>1704</v>
      </c>
      <c r="F221" s="4" t="s">
        <v>1705</v>
      </c>
      <c r="G221" s="4" t="s">
        <v>1475</v>
      </c>
      <c r="J221" s="4" t="s">
        <v>2749</v>
      </c>
    </row>
    <row r="222" spans="1:10">
      <c r="A222" s="4">
        <v>221</v>
      </c>
      <c r="B222" s="4" t="s">
        <v>833</v>
      </c>
      <c r="C222" s="4" t="s">
        <v>134</v>
      </c>
      <c r="D222" s="4" t="s">
        <v>1706</v>
      </c>
      <c r="E222" s="4" t="s">
        <v>1707</v>
      </c>
      <c r="F222" s="4" t="s">
        <v>1708</v>
      </c>
      <c r="G222" s="4" t="s">
        <v>870</v>
      </c>
      <c r="J222" s="4" t="s">
        <v>2749</v>
      </c>
    </row>
    <row r="223" spans="1:10">
      <c r="A223" s="4">
        <v>222</v>
      </c>
      <c r="B223" s="4" t="s">
        <v>833</v>
      </c>
      <c r="C223" s="4" t="s">
        <v>134</v>
      </c>
      <c r="D223" s="4" t="s">
        <v>1709</v>
      </c>
      <c r="E223" s="4" t="s">
        <v>1710</v>
      </c>
      <c r="F223" s="4" t="s">
        <v>1711</v>
      </c>
      <c r="G223" s="4" t="s">
        <v>1712</v>
      </c>
      <c r="J223" s="4" t="s">
        <v>2749</v>
      </c>
    </row>
    <row r="224" spans="1:10">
      <c r="A224" s="4">
        <v>223</v>
      </c>
      <c r="B224" s="4" t="s">
        <v>833</v>
      </c>
      <c r="C224" s="4" t="s">
        <v>134</v>
      </c>
      <c r="D224" s="4" t="s">
        <v>1713</v>
      </c>
      <c r="E224" s="4" t="s">
        <v>1714</v>
      </c>
      <c r="F224" s="4" t="s">
        <v>1599</v>
      </c>
      <c r="G224" s="4" t="s">
        <v>1715</v>
      </c>
      <c r="H224" s="4" t="s">
        <v>1716</v>
      </c>
      <c r="J224" s="4" t="s">
        <v>2749</v>
      </c>
    </row>
    <row r="225" spans="1:10">
      <c r="A225" s="4">
        <v>224</v>
      </c>
      <c r="B225" s="4" t="s">
        <v>833</v>
      </c>
      <c r="C225" s="4" t="s">
        <v>134</v>
      </c>
      <c r="D225" s="4" t="s">
        <v>1717</v>
      </c>
      <c r="E225" s="4" t="s">
        <v>1718</v>
      </c>
      <c r="F225" s="4" t="s">
        <v>1719</v>
      </c>
      <c r="G225" s="4" t="s">
        <v>909</v>
      </c>
      <c r="H225" s="4" t="s">
        <v>1720</v>
      </c>
      <c r="J225" s="4" t="s">
        <v>2749</v>
      </c>
    </row>
    <row r="226" spans="1:10">
      <c r="A226" s="4">
        <v>225</v>
      </c>
      <c r="B226" s="4" t="s">
        <v>833</v>
      </c>
      <c r="C226" s="4" t="s">
        <v>134</v>
      </c>
      <c r="D226" s="4" t="s">
        <v>1721</v>
      </c>
      <c r="E226" s="4" t="s">
        <v>1722</v>
      </c>
      <c r="F226" s="4" t="s">
        <v>1723</v>
      </c>
      <c r="G226" s="4" t="s">
        <v>860</v>
      </c>
      <c r="J226" s="4" t="s">
        <v>2749</v>
      </c>
    </row>
    <row r="227" spans="1:10">
      <c r="A227" s="4">
        <v>226</v>
      </c>
      <c r="B227" s="4" t="s">
        <v>833</v>
      </c>
      <c r="C227" s="4" t="s">
        <v>134</v>
      </c>
      <c r="D227" s="4" t="s">
        <v>1724</v>
      </c>
      <c r="E227" s="4" t="s">
        <v>1725</v>
      </c>
      <c r="F227" s="4" t="s">
        <v>1726</v>
      </c>
      <c r="G227" s="4" t="s">
        <v>995</v>
      </c>
      <c r="J227" s="4" t="s">
        <v>2749</v>
      </c>
    </row>
    <row r="228" spans="1:10">
      <c r="A228" s="4">
        <v>227</v>
      </c>
      <c r="B228" s="4" t="s">
        <v>833</v>
      </c>
      <c r="C228" s="4" t="s">
        <v>134</v>
      </c>
      <c r="D228" s="4" t="s">
        <v>1727</v>
      </c>
      <c r="E228" s="4" t="s">
        <v>1728</v>
      </c>
      <c r="F228" s="4" t="s">
        <v>1729</v>
      </c>
      <c r="G228" s="4" t="s">
        <v>1730</v>
      </c>
      <c r="J228" s="4" t="s">
        <v>2749</v>
      </c>
    </row>
    <row r="229" spans="1:10">
      <c r="A229" s="4">
        <v>228</v>
      </c>
      <c r="B229" s="4" t="s">
        <v>833</v>
      </c>
      <c r="C229" s="4" t="s">
        <v>134</v>
      </c>
      <c r="D229" s="4" t="s">
        <v>1731</v>
      </c>
      <c r="E229" s="4" t="s">
        <v>1732</v>
      </c>
      <c r="F229" s="4" t="s">
        <v>1733</v>
      </c>
      <c r="G229" s="4" t="s">
        <v>1057</v>
      </c>
      <c r="J229" s="4" t="s">
        <v>2749</v>
      </c>
    </row>
    <row r="230" spans="1:10">
      <c r="A230" s="4">
        <v>229</v>
      </c>
      <c r="B230" s="4" t="s">
        <v>833</v>
      </c>
      <c r="C230" s="4" t="s">
        <v>134</v>
      </c>
      <c r="D230" s="4" t="s">
        <v>1734</v>
      </c>
      <c r="E230" s="4" t="s">
        <v>1735</v>
      </c>
      <c r="F230" s="4" t="s">
        <v>1736</v>
      </c>
      <c r="G230" s="4" t="s">
        <v>1005</v>
      </c>
      <c r="J230" s="4" t="s">
        <v>2749</v>
      </c>
    </row>
    <row r="231" spans="1:10">
      <c r="A231" s="4">
        <v>230</v>
      </c>
      <c r="B231" s="4" t="s">
        <v>833</v>
      </c>
      <c r="C231" s="4" t="s">
        <v>134</v>
      </c>
      <c r="D231" s="4" t="s">
        <v>1737</v>
      </c>
      <c r="E231" s="4" t="s">
        <v>1738</v>
      </c>
      <c r="F231" s="4" t="s">
        <v>1739</v>
      </c>
      <c r="G231" s="4" t="s">
        <v>905</v>
      </c>
      <c r="H231" s="4" t="s">
        <v>1740</v>
      </c>
      <c r="J231" s="4" t="s">
        <v>2749</v>
      </c>
    </row>
    <row r="232" spans="1:10">
      <c r="A232" s="4">
        <v>231</v>
      </c>
      <c r="B232" s="4" t="s">
        <v>833</v>
      </c>
      <c r="C232" s="4" t="s">
        <v>134</v>
      </c>
      <c r="D232" s="4" t="s">
        <v>1741</v>
      </c>
      <c r="E232" s="4" t="s">
        <v>1742</v>
      </c>
      <c r="F232" s="4" t="s">
        <v>1743</v>
      </c>
      <c r="G232" s="4" t="s">
        <v>1206</v>
      </c>
      <c r="H232" s="4" t="s">
        <v>1744</v>
      </c>
      <c r="J232" s="4" t="s">
        <v>2749</v>
      </c>
    </row>
    <row r="233" spans="1:10">
      <c r="A233" s="4">
        <v>232</v>
      </c>
      <c r="B233" s="4" t="s">
        <v>833</v>
      </c>
      <c r="C233" s="4" t="s">
        <v>134</v>
      </c>
      <c r="D233" s="4" t="s">
        <v>1745</v>
      </c>
      <c r="E233" s="4" t="s">
        <v>1746</v>
      </c>
      <c r="F233" s="4" t="s">
        <v>1747</v>
      </c>
      <c r="G233" s="4" t="s">
        <v>1071</v>
      </c>
      <c r="J233" s="4" t="s">
        <v>2749</v>
      </c>
    </row>
    <row r="234" spans="1:10">
      <c r="A234" s="4">
        <v>233</v>
      </c>
      <c r="B234" s="4" t="s">
        <v>833</v>
      </c>
      <c r="C234" s="4" t="s">
        <v>134</v>
      </c>
      <c r="D234" s="4" t="s">
        <v>1748</v>
      </c>
      <c r="E234" s="4" t="s">
        <v>1749</v>
      </c>
      <c r="F234" s="4" t="s">
        <v>1750</v>
      </c>
      <c r="G234" s="4" t="s">
        <v>905</v>
      </c>
      <c r="H234" s="4" t="s">
        <v>1751</v>
      </c>
      <c r="J234" s="4" t="s">
        <v>2749</v>
      </c>
    </row>
    <row r="235" spans="1:10">
      <c r="A235" s="4">
        <v>234</v>
      </c>
      <c r="B235" s="4" t="s">
        <v>833</v>
      </c>
      <c r="C235" s="4" t="s">
        <v>134</v>
      </c>
      <c r="D235" s="4" t="s">
        <v>1752</v>
      </c>
      <c r="E235" s="4" t="s">
        <v>1753</v>
      </c>
      <c r="F235" s="4" t="s">
        <v>1754</v>
      </c>
      <c r="G235" s="4" t="s">
        <v>1104</v>
      </c>
      <c r="J235" s="4" t="s">
        <v>2749</v>
      </c>
    </row>
    <row r="236" spans="1:10">
      <c r="A236" s="4">
        <v>235</v>
      </c>
      <c r="B236" s="4" t="s">
        <v>833</v>
      </c>
      <c r="C236" s="4" t="s">
        <v>134</v>
      </c>
      <c r="D236" s="4" t="s">
        <v>1755</v>
      </c>
      <c r="E236" s="4" t="s">
        <v>1756</v>
      </c>
      <c r="F236" s="4" t="s">
        <v>1757</v>
      </c>
      <c r="G236" s="4" t="s">
        <v>1758</v>
      </c>
      <c r="J236" s="4" t="s">
        <v>2749</v>
      </c>
    </row>
    <row r="237" spans="1:10">
      <c r="A237" s="4">
        <v>236</v>
      </c>
      <c r="B237" s="4" t="s">
        <v>833</v>
      </c>
      <c r="C237" s="4" t="s">
        <v>134</v>
      </c>
      <c r="D237" s="4" t="s">
        <v>1759</v>
      </c>
      <c r="E237" s="4" t="s">
        <v>1760</v>
      </c>
      <c r="F237" s="4" t="s">
        <v>1761</v>
      </c>
      <c r="G237" s="4" t="s">
        <v>1538</v>
      </c>
      <c r="J237" s="4" t="s">
        <v>2749</v>
      </c>
    </row>
    <row r="238" spans="1:10">
      <c r="A238" s="4">
        <v>237</v>
      </c>
      <c r="B238" s="4" t="s">
        <v>833</v>
      </c>
      <c r="C238" s="4" t="s">
        <v>134</v>
      </c>
      <c r="D238" s="4" t="s">
        <v>1762</v>
      </c>
      <c r="E238" s="4" t="s">
        <v>1763</v>
      </c>
      <c r="F238" s="4" t="s">
        <v>1764</v>
      </c>
      <c r="G238" s="4" t="s">
        <v>878</v>
      </c>
      <c r="H238" s="4" t="s">
        <v>1765</v>
      </c>
      <c r="J238" s="4" t="s">
        <v>2749</v>
      </c>
    </row>
    <row r="239" spans="1:10">
      <c r="A239" s="4">
        <v>238</v>
      </c>
      <c r="B239" s="4" t="s">
        <v>833</v>
      </c>
      <c r="C239" s="4" t="s">
        <v>134</v>
      </c>
      <c r="D239" s="4" t="s">
        <v>1766</v>
      </c>
      <c r="E239" s="4" t="s">
        <v>1767</v>
      </c>
      <c r="F239" s="4" t="s">
        <v>1768</v>
      </c>
      <c r="G239" s="4" t="s">
        <v>1206</v>
      </c>
      <c r="J239" s="4" t="s">
        <v>2749</v>
      </c>
    </row>
    <row r="240" spans="1:10">
      <c r="A240" s="4">
        <v>239</v>
      </c>
      <c r="B240" s="4" t="s">
        <v>833</v>
      </c>
      <c r="C240" s="4" t="s">
        <v>134</v>
      </c>
      <c r="D240" s="4" t="s">
        <v>1769</v>
      </c>
      <c r="E240" s="4" t="s">
        <v>1770</v>
      </c>
      <c r="F240" s="4" t="s">
        <v>1771</v>
      </c>
      <c r="G240" s="4" t="s">
        <v>1288</v>
      </c>
      <c r="J240" s="4" t="s">
        <v>2749</v>
      </c>
    </row>
    <row r="241" spans="1:10">
      <c r="A241" s="4">
        <v>240</v>
      </c>
      <c r="B241" s="4" t="s">
        <v>833</v>
      </c>
      <c r="C241" s="4" t="s">
        <v>134</v>
      </c>
      <c r="D241" s="4" t="s">
        <v>1772</v>
      </c>
      <c r="E241" s="4" t="s">
        <v>1773</v>
      </c>
      <c r="F241" s="4" t="s">
        <v>1774</v>
      </c>
      <c r="G241" s="4" t="s">
        <v>860</v>
      </c>
      <c r="J241" s="4" t="s">
        <v>2749</v>
      </c>
    </row>
    <row r="242" spans="1:10">
      <c r="A242" s="4">
        <v>241</v>
      </c>
      <c r="B242" s="4" t="s">
        <v>833</v>
      </c>
      <c r="C242" s="4" t="s">
        <v>134</v>
      </c>
      <c r="D242" s="4" t="s">
        <v>1775</v>
      </c>
      <c r="E242" s="4" t="s">
        <v>1773</v>
      </c>
      <c r="F242" s="4" t="s">
        <v>1774</v>
      </c>
      <c r="G242" s="4" t="s">
        <v>1776</v>
      </c>
      <c r="H242" s="4" t="s">
        <v>1777</v>
      </c>
      <c r="J242" s="4" t="s">
        <v>2749</v>
      </c>
    </row>
    <row r="243" spans="1:10">
      <c r="A243" s="4">
        <v>242</v>
      </c>
      <c r="B243" s="4" t="s">
        <v>833</v>
      </c>
      <c r="C243" s="4" t="s">
        <v>134</v>
      </c>
      <c r="D243" s="4" t="s">
        <v>1778</v>
      </c>
      <c r="E243" s="4" t="s">
        <v>1779</v>
      </c>
      <c r="F243" s="4" t="s">
        <v>1780</v>
      </c>
      <c r="G243" s="4" t="s">
        <v>1057</v>
      </c>
      <c r="H243" s="4" t="s">
        <v>1781</v>
      </c>
      <c r="J243" s="4" t="s">
        <v>2749</v>
      </c>
    </row>
    <row r="244" spans="1:10">
      <c r="A244" s="4">
        <v>243</v>
      </c>
      <c r="B244" s="4" t="s">
        <v>833</v>
      </c>
      <c r="C244" s="4" t="s">
        <v>134</v>
      </c>
      <c r="D244" s="4" t="s">
        <v>1782</v>
      </c>
      <c r="E244" s="4" t="s">
        <v>1783</v>
      </c>
      <c r="F244" s="4" t="s">
        <v>1784</v>
      </c>
      <c r="G244" s="4" t="s">
        <v>1152</v>
      </c>
      <c r="H244" s="4" t="s">
        <v>1785</v>
      </c>
      <c r="J244" s="4" t="s">
        <v>2749</v>
      </c>
    </row>
    <row r="245" spans="1:10">
      <c r="A245" s="4">
        <v>244</v>
      </c>
      <c r="B245" s="4" t="s">
        <v>833</v>
      </c>
      <c r="C245" s="4" t="s">
        <v>134</v>
      </c>
      <c r="D245" s="4" t="s">
        <v>1786</v>
      </c>
      <c r="E245" s="4" t="s">
        <v>1787</v>
      </c>
      <c r="F245" s="4" t="s">
        <v>1788</v>
      </c>
      <c r="G245" s="4" t="s">
        <v>909</v>
      </c>
      <c r="J245" s="4" t="s">
        <v>2749</v>
      </c>
    </row>
    <row r="246" spans="1:10">
      <c r="A246" s="4">
        <v>245</v>
      </c>
      <c r="B246" s="4" t="s">
        <v>833</v>
      </c>
      <c r="C246" s="4" t="s">
        <v>134</v>
      </c>
      <c r="D246" s="4" t="s">
        <v>1789</v>
      </c>
      <c r="E246" s="4" t="s">
        <v>1790</v>
      </c>
      <c r="F246" s="4" t="s">
        <v>1791</v>
      </c>
      <c r="G246" s="4" t="s">
        <v>1284</v>
      </c>
      <c r="J246" s="4" t="s">
        <v>2749</v>
      </c>
    </row>
    <row r="247" spans="1:10">
      <c r="A247" s="4">
        <v>246</v>
      </c>
      <c r="B247" s="4" t="s">
        <v>833</v>
      </c>
      <c r="C247" s="4" t="s">
        <v>134</v>
      </c>
      <c r="D247" s="4" t="s">
        <v>1792</v>
      </c>
      <c r="E247" s="4" t="s">
        <v>1793</v>
      </c>
      <c r="F247" s="4" t="s">
        <v>1794</v>
      </c>
      <c r="G247" s="4" t="s">
        <v>878</v>
      </c>
      <c r="H247" s="4" t="s">
        <v>1795</v>
      </c>
      <c r="J247" s="4" t="s">
        <v>2749</v>
      </c>
    </row>
    <row r="248" spans="1:10">
      <c r="A248" s="4">
        <v>247</v>
      </c>
      <c r="B248" s="4" t="s">
        <v>833</v>
      </c>
      <c r="C248" s="4" t="s">
        <v>134</v>
      </c>
      <c r="D248" s="4" t="s">
        <v>1796</v>
      </c>
      <c r="E248" s="4" t="s">
        <v>1797</v>
      </c>
      <c r="F248" s="4" t="s">
        <v>1798</v>
      </c>
      <c r="G248" s="4" t="s">
        <v>1000</v>
      </c>
      <c r="H248" s="4" t="s">
        <v>1799</v>
      </c>
      <c r="J248" s="4" t="s">
        <v>2749</v>
      </c>
    </row>
    <row r="249" spans="1:10">
      <c r="A249" s="4">
        <v>248</v>
      </c>
      <c r="B249" s="4" t="s">
        <v>833</v>
      </c>
      <c r="C249" s="4" t="s">
        <v>134</v>
      </c>
      <c r="D249" s="4" t="s">
        <v>1800</v>
      </c>
      <c r="E249" s="4" t="s">
        <v>1801</v>
      </c>
      <c r="F249" s="4" t="s">
        <v>1802</v>
      </c>
      <c r="G249" s="4" t="s">
        <v>870</v>
      </c>
      <c r="H249" s="4" t="s">
        <v>1803</v>
      </c>
      <c r="J249" s="4" t="s">
        <v>2749</v>
      </c>
    </row>
    <row r="250" spans="1:10">
      <c r="A250" s="4">
        <v>249</v>
      </c>
      <c r="B250" s="4" t="s">
        <v>833</v>
      </c>
      <c r="C250" s="4" t="s">
        <v>134</v>
      </c>
      <c r="D250" s="4" t="s">
        <v>1804</v>
      </c>
      <c r="E250" s="4" t="s">
        <v>1805</v>
      </c>
      <c r="F250" s="4" t="s">
        <v>1806</v>
      </c>
      <c r="G250" s="4" t="s">
        <v>1066</v>
      </c>
      <c r="J250" s="4" t="s">
        <v>2749</v>
      </c>
    </row>
    <row r="251" spans="1:10">
      <c r="A251" s="4">
        <v>250</v>
      </c>
      <c r="B251" s="4" t="s">
        <v>833</v>
      </c>
      <c r="C251" s="4" t="s">
        <v>134</v>
      </c>
      <c r="D251" s="4" t="s">
        <v>1807</v>
      </c>
      <c r="E251" s="4" t="s">
        <v>1808</v>
      </c>
      <c r="F251" s="4" t="s">
        <v>1809</v>
      </c>
      <c r="G251" s="4" t="s">
        <v>1031</v>
      </c>
      <c r="H251" s="4" t="s">
        <v>1810</v>
      </c>
      <c r="J251" s="4" t="s">
        <v>2749</v>
      </c>
    </row>
    <row r="252" spans="1:10">
      <c r="A252" s="4">
        <v>251</v>
      </c>
      <c r="B252" s="4" t="s">
        <v>833</v>
      </c>
      <c r="C252" s="4" t="s">
        <v>134</v>
      </c>
      <c r="D252" s="4" t="s">
        <v>1811</v>
      </c>
      <c r="E252" s="4" t="s">
        <v>1812</v>
      </c>
      <c r="F252" s="4" t="s">
        <v>1813</v>
      </c>
      <c r="G252" s="4" t="s">
        <v>1206</v>
      </c>
      <c r="H252" s="4" t="s">
        <v>1814</v>
      </c>
      <c r="J252" s="4" t="s">
        <v>2749</v>
      </c>
    </row>
    <row r="253" spans="1:10">
      <c r="A253" s="4">
        <v>252</v>
      </c>
      <c r="B253" s="4" t="s">
        <v>833</v>
      </c>
      <c r="C253" s="4" t="s">
        <v>134</v>
      </c>
      <c r="D253" s="4" t="s">
        <v>1815</v>
      </c>
      <c r="E253" s="4" t="s">
        <v>1816</v>
      </c>
      <c r="F253" s="4" t="s">
        <v>1817</v>
      </c>
      <c r="G253" s="4" t="s">
        <v>841</v>
      </c>
      <c r="H253" s="4" t="s">
        <v>1818</v>
      </c>
      <c r="J253" s="4" t="s">
        <v>2749</v>
      </c>
    </row>
    <row r="254" spans="1:10">
      <c r="A254" s="4">
        <v>253</v>
      </c>
      <c r="B254" s="4" t="s">
        <v>833</v>
      </c>
      <c r="C254" s="4" t="s">
        <v>134</v>
      </c>
      <c r="D254" s="4" t="s">
        <v>1819</v>
      </c>
      <c r="E254" s="4" t="s">
        <v>1820</v>
      </c>
      <c r="F254" s="4" t="s">
        <v>1821</v>
      </c>
      <c r="G254" s="4" t="s">
        <v>1822</v>
      </c>
      <c r="H254" s="4" t="s">
        <v>1823</v>
      </c>
      <c r="J254" s="4" t="s">
        <v>2749</v>
      </c>
    </row>
    <row r="255" spans="1:10">
      <c r="A255" s="4">
        <v>254</v>
      </c>
      <c r="B255" s="4" t="s">
        <v>833</v>
      </c>
      <c r="C255" s="4" t="s">
        <v>134</v>
      </c>
      <c r="D255" s="4" t="s">
        <v>1824</v>
      </c>
      <c r="E255" s="4" t="s">
        <v>1825</v>
      </c>
      <c r="F255" s="4" t="s">
        <v>1826</v>
      </c>
      <c r="G255" s="4" t="s">
        <v>1827</v>
      </c>
      <c r="H255" s="4" t="s">
        <v>1828</v>
      </c>
      <c r="J255" s="4" t="s">
        <v>2749</v>
      </c>
    </row>
    <row r="256" spans="1:10">
      <c r="A256" s="4">
        <v>255</v>
      </c>
      <c r="B256" s="4" t="s">
        <v>833</v>
      </c>
      <c r="C256" s="4" t="s">
        <v>134</v>
      </c>
      <c r="D256" s="4" t="s">
        <v>1829</v>
      </c>
      <c r="E256" s="4" t="s">
        <v>1830</v>
      </c>
      <c r="F256" s="4" t="s">
        <v>1831</v>
      </c>
      <c r="G256" s="4" t="s">
        <v>1206</v>
      </c>
      <c r="J256" s="4" t="s">
        <v>2749</v>
      </c>
    </row>
    <row r="257" spans="1:10">
      <c r="A257" s="4">
        <v>256</v>
      </c>
      <c r="B257" s="4" t="s">
        <v>833</v>
      </c>
      <c r="C257" s="4" t="s">
        <v>134</v>
      </c>
      <c r="D257" s="4" t="s">
        <v>1832</v>
      </c>
      <c r="E257" s="4" t="s">
        <v>1833</v>
      </c>
      <c r="F257" s="4" t="s">
        <v>1834</v>
      </c>
      <c r="G257" s="4" t="s">
        <v>1835</v>
      </c>
      <c r="H257" s="4" t="s">
        <v>1836</v>
      </c>
      <c r="J257" s="4" t="s">
        <v>2749</v>
      </c>
    </row>
    <row r="258" spans="1:10">
      <c r="A258" s="4">
        <v>257</v>
      </c>
      <c r="B258" s="4" t="s">
        <v>833</v>
      </c>
      <c r="C258" s="4" t="s">
        <v>134</v>
      </c>
      <c r="D258" s="4" t="s">
        <v>1837</v>
      </c>
      <c r="E258" s="4" t="s">
        <v>1838</v>
      </c>
      <c r="F258" s="4" t="s">
        <v>1839</v>
      </c>
      <c r="G258" s="4" t="s">
        <v>914</v>
      </c>
      <c r="H258" s="4" t="s">
        <v>1840</v>
      </c>
      <c r="J258" s="4" t="s">
        <v>2749</v>
      </c>
    </row>
    <row r="259" spans="1:10">
      <c r="A259" s="4">
        <v>258</v>
      </c>
      <c r="B259" s="4" t="s">
        <v>833</v>
      </c>
      <c r="C259" s="4" t="s">
        <v>134</v>
      </c>
      <c r="D259" s="4" t="s">
        <v>1841</v>
      </c>
      <c r="E259" s="4" t="s">
        <v>1842</v>
      </c>
      <c r="F259" s="4" t="s">
        <v>1843</v>
      </c>
      <c r="G259" s="4" t="s">
        <v>1066</v>
      </c>
      <c r="H259" s="4" t="s">
        <v>966</v>
      </c>
      <c r="J259" s="4" t="s">
        <v>2749</v>
      </c>
    </row>
    <row r="260" spans="1:10">
      <c r="A260" s="4">
        <v>259</v>
      </c>
      <c r="B260" s="4" t="s">
        <v>833</v>
      </c>
      <c r="C260" s="4" t="s">
        <v>134</v>
      </c>
      <c r="D260" s="4" t="s">
        <v>1844</v>
      </c>
      <c r="E260" s="4" t="s">
        <v>1845</v>
      </c>
      <c r="F260" s="4" t="s">
        <v>1846</v>
      </c>
      <c r="G260" s="4" t="s">
        <v>1445</v>
      </c>
      <c r="H260" s="4" t="s">
        <v>1847</v>
      </c>
      <c r="J260" s="4" t="s">
        <v>2749</v>
      </c>
    </row>
    <row r="261" spans="1:10">
      <c r="A261" s="4">
        <v>260</v>
      </c>
      <c r="B261" s="4" t="s">
        <v>833</v>
      </c>
      <c r="C261" s="4" t="s">
        <v>134</v>
      </c>
      <c r="D261" s="4" t="s">
        <v>1848</v>
      </c>
      <c r="E261" s="4" t="s">
        <v>1849</v>
      </c>
      <c r="F261" s="4" t="s">
        <v>1850</v>
      </c>
      <c r="G261" s="4" t="s">
        <v>1018</v>
      </c>
      <c r="J261" s="4" t="s">
        <v>2749</v>
      </c>
    </row>
    <row r="262" spans="1:10">
      <c r="A262" s="4">
        <v>261</v>
      </c>
      <c r="B262" s="4" t="s">
        <v>833</v>
      </c>
      <c r="C262" s="4" t="s">
        <v>134</v>
      </c>
      <c r="D262" s="4" t="s">
        <v>1851</v>
      </c>
      <c r="E262" s="4" t="s">
        <v>1852</v>
      </c>
      <c r="F262" s="4" t="s">
        <v>1853</v>
      </c>
      <c r="G262" s="4" t="s">
        <v>1214</v>
      </c>
      <c r="J262" s="4" t="s">
        <v>2749</v>
      </c>
    </row>
    <row r="263" spans="1:10">
      <c r="A263" s="4">
        <v>262</v>
      </c>
      <c r="B263" s="4" t="s">
        <v>833</v>
      </c>
      <c r="C263" s="4" t="s">
        <v>134</v>
      </c>
      <c r="D263" s="4" t="s">
        <v>1854</v>
      </c>
      <c r="E263" s="4" t="s">
        <v>1855</v>
      </c>
      <c r="F263" s="4" t="s">
        <v>1856</v>
      </c>
      <c r="G263" s="4" t="s">
        <v>845</v>
      </c>
      <c r="H263" s="4" t="s">
        <v>1857</v>
      </c>
      <c r="J263" s="4" t="s">
        <v>2749</v>
      </c>
    </row>
    <row r="264" spans="1:10">
      <c r="A264" s="4">
        <v>263</v>
      </c>
      <c r="B264" s="4" t="s">
        <v>833</v>
      </c>
      <c r="C264" s="4" t="s">
        <v>134</v>
      </c>
      <c r="D264" s="4" t="s">
        <v>1858</v>
      </c>
      <c r="E264" s="4" t="s">
        <v>1859</v>
      </c>
      <c r="F264" s="4" t="s">
        <v>1860</v>
      </c>
      <c r="G264" s="4" t="s">
        <v>870</v>
      </c>
      <c r="H264" s="4" t="s">
        <v>1861</v>
      </c>
      <c r="J264" s="4" t="s">
        <v>2749</v>
      </c>
    </row>
    <row r="265" spans="1:10">
      <c r="A265" s="4">
        <v>264</v>
      </c>
      <c r="B265" s="4" t="s">
        <v>833</v>
      </c>
      <c r="C265" s="4" t="s">
        <v>134</v>
      </c>
      <c r="D265" s="4" t="s">
        <v>1862</v>
      </c>
      <c r="E265" s="4" t="s">
        <v>1863</v>
      </c>
      <c r="F265" s="4" t="s">
        <v>1864</v>
      </c>
      <c r="G265" s="4" t="s">
        <v>1865</v>
      </c>
      <c r="H265" s="4" t="s">
        <v>1866</v>
      </c>
      <c r="J265" s="4" t="s">
        <v>2749</v>
      </c>
    </row>
    <row r="266" spans="1:10">
      <c r="A266" s="4">
        <v>265</v>
      </c>
      <c r="B266" s="4" t="s">
        <v>833</v>
      </c>
      <c r="C266" s="4" t="s">
        <v>134</v>
      </c>
      <c r="D266" s="4" t="s">
        <v>1867</v>
      </c>
      <c r="E266" s="4" t="s">
        <v>1868</v>
      </c>
      <c r="F266" s="4" t="s">
        <v>1869</v>
      </c>
      <c r="G266" s="4" t="s">
        <v>1870</v>
      </c>
      <c r="H266" s="4" t="s">
        <v>1871</v>
      </c>
      <c r="J266" s="4" t="s">
        <v>2749</v>
      </c>
    </row>
    <row r="267" spans="1:10">
      <c r="A267" s="4">
        <v>266</v>
      </c>
      <c r="B267" s="4" t="s">
        <v>833</v>
      </c>
      <c r="C267" s="4" t="s">
        <v>134</v>
      </c>
      <c r="D267" s="4" t="s">
        <v>1872</v>
      </c>
      <c r="E267" s="4" t="s">
        <v>1873</v>
      </c>
      <c r="F267" s="4" t="s">
        <v>1874</v>
      </c>
      <c r="G267" s="4" t="s">
        <v>1822</v>
      </c>
      <c r="H267" s="4" t="s">
        <v>1875</v>
      </c>
      <c r="J267" s="4" t="s">
        <v>2749</v>
      </c>
    </row>
    <row r="268" spans="1:10">
      <c r="A268" s="4">
        <v>267</v>
      </c>
      <c r="B268" s="4" t="s">
        <v>833</v>
      </c>
      <c r="C268" s="4" t="s">
        <v>134</v>
      </c>
      <c r="D268" s="4" t="s">
        <v>1876</v>
      </c>
      <c r="E268" s="4" t="s">
        <v>1877</v>
      </c>
      <c r="F268" s="4" t="s">
        <v>1869</v>
      </c>
      <c r="G268" s="4" t="s">
        <v>1326</v>
      </c>
      <c r="J268" s="4" t="s">
        <v>2749</v>
      </c>
    </row>
    <row r="269" spans="1:10">
      <c r="A269" s="4">
        <v>268</v>
      </c>
      <c r="B269" s="4" t="s">
        <v>833</v>
      </c>
      <c r="C269" s="4" t="s">
        <v>134</v>
      </c>
      <c r="D269" s="4" t="s">
        <v>1878</v>
      </c>
      <c r="E269" s="4" t="s">
        <v>1879</v>
      </c>
      <c r="F269" s="4" t="s">
        <v>1880</v>
      </c>
      <c r="G269" s="4" t="s">
        <v>1080</v>
      </c>
      <c r="J269" s="4" t="s">
        <v>2749</v>
      </c>
    </row>
    <row r="270" spans="1:10">
      <c r="A270" s="4">
        <v>269</v>
      </c>
      <c r="B270" s="4" t="s">
        <v>833</v>
      </c>
      <c r="C270" s="4" t="s">
        <v>134</v>
      </c>
      <c r="D270" s="4" t="s">
        <v>1881</v>
      </c>
      <c r="E270" s="4" t="s">
        <v>1882</v>
      </c>
      <c r="F270" s="4" t="s">
        <v>1883</v>
      </c>
      <c r="G270" s="4" t="s">
        <v>1080</v>
      </c>
      <c r="H270" s="4" t="s">
        <v>1884</v>
      </c>
      <c r="J270" s="4" t="s">
        <v>2749</v>
      </c>
    </row>
    <row r="271" spans="1:10">
      <c r="A271" s="4">
        <v>270</v>
      </c>
      <c r="B271" s="4" t="s">
        <v>833</v>
      </c>
      <c r="C271" s="4" t="s">
        <v>134</v>
      </c>
      <c r="D271" s="4" t="s">
        <v>1885</v>
      </c>
      <c r="E271" s="4" t="s">
        <v>1886</v>
      </c>
      <c r="F271" s="4" t="s">
        <v>1887</v>
      </c>
      <c r="G271" s="4" t="s">
        <v>1288</v>
      </c>
      <c r="J271" s="4" t="s">
        <v>2749</v>
      </c>
    </row>
    <row r="272" spans="1:10">
      <c r="A272" s="4">
        <v>271</v>
      </c>
      <c r="B272" s="4" t="s">
        <v>833</v>
      </c>
      <c r="C272" s="4" t="s">
        <v>134</v>
      </c>
      <c r="D272" s="4" t="s">
        <v>1888</v>
      </c>
      <c r="E272" s="4" t="s">
        <v>1889</v>
      </c>
      <c r="F272" s="4" t="s">
        <v>1890</v>
      </c>
      <c r="G272" s="4" t="s">
        <v>1018</v>
      </c>
      <c r="J272" s="4" t="s">
        <v>2749</v>
      </c>
    </row>
    <row r="273" spans="1:10">
      <c r="A273" s="4">
        <v>272</v>
      </c>
      <c r="B273" s="4" t="s">
        <v>833</v>
      </c>
      <c r="C273" s="4" t="s">
        <v>134</v>
      </c>
      <c r="D273" s="4" t="s">
        <v>1891</v>
      </c>
      <c r="E273" s="4" t="s">
        <v>1892</v>
      </c>
      <c r="F273" s="4" t="s">
        <v>1893</v>
      </c>
      <c r="G273" s="4" t="s">
        <v>1180</v>
      </c>
      <c r="J273" s="4" t="s">
        <v>2749</v>
      </c>
    </row>
    <row r="274" spans="1:10">
      <c r="A274" s="4">
        <v>273</v>
      </c>
      <c r="B274" s="4" t="s">
        <v>833</v>
      </c>
      <c r="C274" s="4" t="s">
        <v>134</v>
      </c>
      <c r="D274" s="4" t="s">
        <v>1894</v>
      </c>
      <c r="E274" s="4" t="s">
        <v>1895</v>
      </c>
      <c r="F274" s="4" t="s">
        <v>1896</v>
      </c>
      <c r="G274" s="4" t="s">
        <v>1018</v>
      </c>
      <c r="H274" s="4" t="s">
        <v>1897</v>
      </c>
      <c r="J274" s="4" t="s">
        <v>2749</v>
      </c>
    </row>
    <row r="275" spans="1:10">
      <c r="A275" s="4">
        <v>274</v>
      </c>
      <c r="B275" s="4" t="s">
        <v>833</v>
      </c>
      <c r="C275" s="4" t="s">
        <v>134</v>
      </c>
      <c r="D275" s="4" t="s">
        <v>1898</v>
      </c>
      <c r="E275" s="4" t="s">
        <v>1899</v>
      </c>
      <c r="F275" s="4" t="s">
        <v>1900</v>
      </c>
      <c r="G275" s="4" t="s">
        <v>1206</v>
      </c>
      <c r="H275" s="4" t="s">
        <v>1901</v>
      </c>
      <c r="J275" s="4" t="s">
        <v>2749</v>
      </c>
    </row>
    <row r="276" spans="1:10">
      <c r="A276" s="4">
        <v>275</v>
      </c>
      <c r="B276" s="4" t="s">
        <v>833</v>
      </c>
      <c r="C276" s="4" t="s">
        <v>134</v>
      </c>
      <c r="D276" s="4" t="s">
        <v>1902</v>
      </c>
      <c r="E276" s="4" t="s">
        <v>1903</v>
      </c>
      <c r="F276" s="4" t="s">
        <v>1904</v>
      </c>
      <c r="G276" s="4" t="s">
        <v>1066</v>
      </c>
      <c r="H276" s="4" t="s">
        <v>1905</v>
      </c>
      <c r="J276" s="4" t="s">
        <v>2749</v>
      </c>
    </row>
    <row r="277" spans="1:10">
      <c r="A277" s="4">
        <v>276</v>
      </c>
      <c r="B277" s="4" t="s">
        <v>833</v>
      </c>
      <c r="C277" s="4" t="s">
        <v>134</v>
      </c>
      <c r="D277" s="4" t="s">
        <v>1906</v>
      </c>
      <c r="E277" s="4" t="s">
        <v>1907</v>
      </c>
      <c r="F277" s="4" t="s">
        <v>1908</v>
      </c>
      <c r="G277" s="4" t="s">
        <v>1031</v>
      </c>
      <c r="J277" s="4" t="s">
        <v>2749</v>
      </c>
    </row>
    <row r="278" spans="1:10">
      <c r="A278" s="4">
        <v>277</v>
      </c>
      <c r="B278" s="4" t="s">
        <v>833</v>
      </c>
      <c r="C278" s="4" t="s">
        <v>134</v>
      </c>
      <c r="D278" s="4" t="s">
        <v>1909</v>
      </c>
      <c r="E278" s="4" t="s">
        <v>1910</v>
      </c>
      <c r="F278" s="4" t="s">
        <v>1911</v>
      </c>
      <c r="G278" s="4" t="s">
        <v>860</v>
      </c>
      <c r="H278" s="4" t="s">
        <v>1912</v>
      </c>
      <c r="J278" s="4" t="s">
        <v>2749</v>
      </c>
    </row>
    <row r="279" spans="1:10">
      <c r="A279" s="4">
        <v>278</v>
      </c>
      <c r="B279" s="4" t="s">
        <v>833</v>
      </c>
      <c r="C279" s="4" t="s">
        <v>134</v>
      </c>
      <c r="D279" s="4" t="s">
        <v>1913</v>
      </c>
      <c r="E279" s="4" t="s">
        <v>1914</v>
      </c>
      <c r="F279" s="4" t="s">
        <v>1915</v>
      </c>
      <c r="G279" s="4" t="s">
        <v>1916</v>
      </c>
      <c r="H279" s="4" t="s">
        <v>1917</v>
      </c>
      <c r="J279" s="4" t="s">
        <v>2749</v>
      </c>
    </row>
    <row r="280" spans="1:10">
      <c r="A280" s="4">
        <v>279</v>
      </c>
      <c r="B280" s="4" t="s">
        <v>833</v>
      </c>
      <c r="C280" s="4" t="s">
        <v>134</v>
      </c>
      <c r="D280" s="4" t="s">
        <v>1918</v>
      </c>
      <c r="E280" s="4" t="s">
        <v>1919</v>
      </c>
      <c r="F280" s="4" t="s">
        <v>1920</v>
      </c>
      <c r="G280" s="4" t="s">
        <v>1288</v>
      </c>
      <c r="H280" s="4" t="s">
        <v>1921</v>
      </c>
      <c r="J280" s="4" t="s">
        <v>2749</v>
      </c>
    </row>
    <row r="281" spans="1:10">
      <c r="A281" s="4">
        <v>280</v>
      </c>
      <c r="B281" s="4" t="s">
        <v>833</v>
      </c>
      <c r="C281" s="4" t="s">
        <v>134</v>
      </c>
      <c r="D281" s="4" t="s">
        <v>1922</v>
      </c>
      <c r="E281" s="4" t="s">
        <v>1923</v>
      </c>
      <c r="F281" s="4" t="s">
        <v>1924</v>
      </c>
      <c r="G281" s="4" t="s">
        <v>870</v>
      </c>
      <c r="H281" s="4" t="s">
        <v>1925</v>
      </c>
      <c r="J281" s="4" t="s">
        <v>2749</v>
      </c>
    </row>
    <row r="282" spans="1:10">
      <c r="A282" s="4">
        <v>281</v>
      </c>
      <c r="B282" s="4" t="s">
        <v>833</v>
      </c>
      <c r="C282" s="4" t="s">
        <v>134</v>
      </c>
      <c r="D282" s="4" t="s">
        <v>1926</v>
      </c>
      <c r="E282" s="4" t="s">
        <v>1927</v>
      </c>
      <c r="F282" s="4" t="s">
        <v>1928</v>
      </c>
      <c r="G282" s="4" t="s">
        <v>995</v>
      </c>
      <c r="H282" s="4" t="s">
        <v>1929</v>
      </c>
      <c r="J282" s="4" t="s">
        <v>2749</v>
      </c>
    </row>
    <row r="283" spans="1:10">
      <c r="A283" s="4">
        <v>282</v>
      </c>
      <c r="B283" s="4" t="s">
        <v>833</v>
      </c>
      <c r="C283" s="4" t="s">
        <v>134</v>
      </c>
      <c r="D283" s="4" t="s">
        <v>1930</v>
      </c>
      <c r="E283" s="4" t="s">
        <v>1931</v>
      </c>
      <c r="F283" s="4" t="s">
        <v>1932</v>
      </c>
      <c r="G283" s="4" t="s">
        <v>1057</v>
      </c>
      <c r="J283" s="4" t="s">
        <v>2749</v>
      </c>
    </row>
    <row r="284" spans="1:10">
      <c r="A284" s="4">
        <v>283</v>
      </c>
      <c r="B284" s="4" t="s">
        <v>833</v>
      </c>
      <c r="C284" s="4" t="s">
        <v>134</v>
      </c>
      <c r="D284" s="4" t="s">
        <v>1933</v>
      </c>
      <c r="E284" s="4" t="s">
        <v>1934</v>
      </c>
      <c r="F284" s="4" t="s">
        <v>1935</v>
      </c>
      <c r="G284" s="4" t="s">
        <v>1206</v>
      </c>
      <c r="H284" s="4" t="s">
        <v>1936</v>
      </c>
      <c r="J284" s="4" t="s">
        <v>2749</v>
      </c>
    </row>
    <row r="285" spans="1:10">
      <c r="A285" s="4">
        <v>284</v>
      </c>
      <c r="B285" s="4" t="s">
        <v>833</v>
      </c>
      <c r="C285" s="4" t="s">
        <v>134</v>
      </c>
      <c r="D285" s="4" t="s">
        <v>1937</v>
      </c>
      <c r="E285" s="4" t="s">
        <v>1938</v>
      </c>
      <c r="F285" s="4" t="s">
        <v>1939</v>
      </c>
      <c r="G285" s="4" t="s">
        <v>1279</v>
      </c>
      <c r="J285" s="4" t="s">
        <v>2749</v>
      </c>
    </row>
    <row r="286" spans="1:10">
      <c r="A286" s="4">
        <v>285</v>
      </c>
      <c r="B286" s="4" t="s">
        <v>833</v>
      </c>
      <c r="C286" s="4" t="s">
        <v>134</v>
      </c>
      <c r="D286" s="4" t="s">
        <v>1940</v>
      </c>
      <c r="E286" s="4" t="s">
        <v>1941</v>
      </c>
      <c r="F286" s="4" t="s">
        <v>1942</v>
      </c>
      <c r="G286" s="4" t="s">
        <v>1538</v>
      </c>
      <c r="J286" s="4" t="s">
        <v>2749</v>
      </c>
    </row>
    <row r="287" spans="1:10">
      <c r="A287" s="4">
        <v>286</v>
      </c>
      <c r="B287" s="4" t="s">
        <v>833</v>
      </c>
      <c r="C287" s="4" t="s">
        <v>134</v>
      </c>
      <c r="D287" s="4" t="s">
        <v>1943</v>
      </c>
      <c r="E287" s="4" t="s">
        <v>1944</v>
      </c>
      <c r="F287" s="4" t="s">
        <v>1945</v>
      </c>
      <c r="G287" s="4" t="s">
        <v>1946</v>
      </c>
      <c r="H287" s="4" t="s">
        <v>1947</v>
      </c>
      <c r="J287" s="4" t="s">
        <v>2749</v>
      </c>
    </row>
    <row r="288" spans="1:10">
      <c r="A288" s="4">
        <v>287</v>
      </c>
      <c r="B288" s="4" t="s">
        <v>833</v>
      </c>
      <c r="C288" s="4" t="s">
        <v>134</v>
      </c>
      <c r="D288" s="4" t="s">
        <v>1948</v>
      </c>
      <c r="E288" s="4" t="s">
        <v>1949</v>
      </c>
      <c r="F288" s="4" t="s">
        <v>1950</v>
      </c>
      <c r="G288" s="4" t="s">
        <v>870</v>
      </c>
      <c r="H288" s="4" t="s">
        <v>1951</v>
      </c>
      <c r="J288" s="4" t="s">
        <v>2749</v>
      </c>
    </row>
    <row r="289" spans="1:10">
      <c r="A289" s="4">
        <v>288</v>
      </c>
      <c r="B289" s="4" t="s">
        <v>833</v>
      </c>
      <c r="C289" s="4" t="s">
        <v>134</v>
      </c>
      <c r="D289" s="4" t="s">
        <v>1952</v>
      </c>
      <c r="E289" s="4" t="s">
        <v>1953</v>
      </c>
      <c r="F289" s="4" t="s">
        <v>1954</v>
      </c>
      <c r="G289" s="4" t="s">
        <v>870</v>
      </c>
      <c r="J289" s="4" t="s">
        <v>2749</v>
      </c>
    </row>
    <row r="290" spans="1:10">
      <c r="A290" s="4">
        <v>289</v>
      </c>
      <c r="B290" s="4" t="s">
        <v>833</v>
      </c>
      <c r="C290" s="4" t="s">
        <v>134</v>
      </c>
      <c r="D290" s="4" t="s">
        <v>1955</v>
      </c>
      <c r="E290" s="4" t="s">
        <v>1956</v>
      </c>
      <c r="F290" s="4" t="s">
        <v>1957</v>
      </c>
      <c r="G290" s="4" t="s">
        <v>1288</v>
      </c>
      <c r="H290" s="4" t="s">
        <v>1958</v>
      </c>
      <c r="J290" s="4" t="s">
        <v>2749</v>
      </c>
    </row>
    <row r="291" spans="1:10">
      <c r="A291" s="4">
        <v>290</v>
      </c>
      <c r="B291" s="4" t="s">
        <v>833</v>
      </c>
      <c r="C291" s="4" t="s">
        <v>134</v>
      </c>
      <c r="D291" s="4" t="s">
        <v>1959</v>
      </c>
      <c r="E291" s="4" t="s">
        <v>1960</v>
      </c>
      <c r="F291" s="4" t="s">
        <v>1961</v>
      </c>
      <c r="G291" s="4" t="s">
        <v>1018</v>
      </c>
      <c r="J291" s="4" t="s">
        <v>2749</v>
      </c>
    </row>
    <row r="292" spans="1:10">
      <c r="A292" s="4">
        <v>291</v>
      </c>
      <c r="B292" s="4" t="s">
        <v>833</v>
      </c>
      <c r="C292" s="4" t="s">
        <v>134</v>
      </c>
      <c r="D292" s="4" t="s">
        <v>1962</v>
      </c>
      <c r="E292" s="4" t="s">
        <v>1963</v>
      </c>
      <c r="F292" s="4" t="s">
        <v>1964</v>
      </c>
      <c r="G292" s="4" t="s">
        <v>1206</v>
      </c>
      <c r="J292" s="4" t="s">
        <v>2749</v>
      </c>
    </row>
    <row r="293" spans="1:10">
      <c r="A293" s="4">
        <v>292</v>
      </c>
      <c r="B293" s="4" t="s">
        <v>833</v>
      </c>
      <c r="C293" s="4" t="s">
        <v>134</v>
      </c>
      <c r="D293" s="4" t="s">
        <v>1965</v>
      </c>
      <c r="E293" s="4" t="s">
        <v>1966</v>
      </c>
      <c r="F293" s="4" t="s">
        <v>1967</v>
      </c>
      <c r="G293" s="4" t="s">
        <v>1057</v>
      </c>
      <c r="H293" s="4" t="s">
        <v>1968</v>
      </c>
      <c r="J293" s="4" t="s">
        <v>2749</v>
      </c>
    </row>
    <row r="294" spans="1:10">
      <c r="A294" s="4">
        <v>293</v>
      </c>
      <c r="B294" s="4" t="s">
        <v>833</v>
      </c>
      <c r="C294" s="4" t="s">
        <v>134</v>
      </c>
      <c r="D294" s="4" t="s">
        <v>1969</v>
      </c>
      <c r="E294" s="4" t="s">
        <v>1970</v>
      </c>
      <c r="F294" s="4" t="s">
        <v>1971</v>
      </c>
      <c r="G294" s="4" t="s">
        <v>1284</v>
      </c>
      <c r="H294" s="4" t="s">
        <v>1972</v>
      </c>
      <c r="J294" s="4" t="s">
        <v>2749</v>
      </c>
    </row>
    <row r="295" spans="1:10">
      <c r="A295" s="4">
        <v>294</v>
      </c>
      <c r="B295" s="4" t="s">
        <v>833</v>
      </c>
      <c r="C295" s="4" t="s">
        <v>134</v>
      </c>
      <c r="D295" s="4" t="s">
        <v>1973</v>
      </c>
      <c r="E295" s="4" t="s">
        <v>1974</v>
      </c>
      <c r="F295" s="4" t="s">
        <v>1975</v>
      </c>
      <c r="G295" s="4" t="s">
        <v>1000</v>
      </c>
      <c r="H295" s="4" t="s">
        <v>1976</v>
      </c>
      <c r="J295" s="4" t="s">
        <v>2749</v>
      </c>
    </row>
    <row r="296" spans="1:10">
      <c r="A296" s="4">
        <v>295</v>
      </c>
      <c r="B296" s="4" t="s">
        <v>833</v>
      </c>
      <c r="C296" s="4" t="s">
        <v>134</v>
      </c>
      <c r="D296" s="4" t="s">
        <v>1977</v>
      </c>
      <c r="E296" s="4" t="s">
        <v>1978</v>
      </c>
      <c r="F296" s="4" t="s">
        <v>1979</v>
      </c>
      <c r="G296" s="4" t="s">
        <v>878</v>
      </c>
      <c r="J296" s="4" t="s">
        <v>2749</v>
      </c>
    </row>
    <row r="297" spans="1:10">
      <c r="A297" s="4">
        <v>296</v>
      </c>
      <c r="B297" s="4" t="s">
        <v>833</v>
      </c>
      <c r="C297" s="4" t="s">
        <v>134</v>
      </c>
      <c r="D297" s="4" t="s">
        <v>1980</v>
      </c>
      <c r="E297" s="4" t="s">
        <v>1981</v>
      </c>
      <c r="F297" s="4" t="s">
        <v>1982</v>
      </c>
      <c r="G297" s="4" t="s">
        <v>870</v>
      </c>
      <c r="J297" s="4" t="s">
        <v>2749</v>
      </c>
    </row>
    <row r="298" spans="1:10">
      <c r="A298" s="4">
        <v>297</v>
      </c>
      <c r="B298" s="4" t="s">
        <v>833</v>
      </c>
      <c r="C298" s="4" t="s">
        <v>134</v>
      </c>
      <c r="D298" s="4" t="s">
        <v>1983</v>
      </c>
      <c r="E298" s="4" t="s">
        <v>1984</v>
      </c>
      <c r="F298" s="4" t="s">
        <v>1985</v>
      </c>
      <c r="G298" s="4" t="s">
        <v>937</v>
      </c>
      <c r="J298" s="4" t="s">
        <v>2749</v>
      </c>
    </row>
    <row r="299" spans="1:10">
      <c r="A299" s="4">
        <v>298</v>
      </c>
      <c r="B299" s="4" t="s">
        <v>833</v>
      </c>
      <c r="C299" s="4" t="s">
        <v>134</v>
      </c>
      <c r="D299" s="4" t="s">
        <v>1986</v>
      </c>
      <c r="E299" s="4" t="s">
        <v>1987</v>
      </c>
      <c r="F299" s="4" t="s">
        <v>1988</v>
      </c>
      <c r="G299" s="4" t="s">
        <v>1989</v>
      </c>
      <c r="J299" s="4" t="s">
        <v>2749</v>
      </c>
    </row>
    <row r="300" spans="1:10">
      <c r="A300" s="4">
        <v>299</v>
      </c>
      <c r="B300" s="4" t="s">
        <v>833</v>
      </c>
      <c r="C300" s="4" t="s">
        <v>134</v>
      </c>
      <c r="D300" s="4" t="s">
        <v>1990</v>
      </c>
      <c r="E300" s="4" t="s">
        <v>1991</v>
      </c>
      <c r="F300" s="4" t="s">
        <v>1992</v>
      </c>
      <c r="G300" s="4" t="s">
        <v>905</v>
      </c>
      <c r="J300" s="4" t="s">
        <v>2749</v>
      </c>
    </row>
    <row r="301" spans="1:10">
      <c r="A301" s="4">
        <v>300</v>
      </c>
      <c r="B301" s="4" t="s">
        <v>833</v>
      </c>
      <c r="C301" s="4" t="s">
        <v>134</v>
      </c>
      <c r="D301" s="4" t="s">
        <v>1993</v>
      </c>
      <c r="E301" s="4" t="s">
        <v>1994</v>
      </c>
      <c r="F301" s="4" t="s">
        <v>1995</v>
      </c>
      <c r="G301" s="4" t="s">
        <v>1996</v>
      </c>
      <c r="J301" s="4" t="s">
        <v>2749</v>
      </c>
    </row>
    <row r="302" spans="1:10">
      <c r="A302" s="4">
        <v>301</v>
      </c>
      <c r="B302" s="4" t="s">
        <v>833</v>
      </c>
      <c r="C302" s="4" t="s">
        <v>134</v>
      </c>
      <c r="D302" s="4" t="s">
        <v>1997</v>
      </c>
      <c r="E302" s="4" t="s">
        <v>1998</v>
      </c>
      <c r="F302" s="4" t="s">
        <v>1999</v>
      </c>
      <c r="G302" s="4" t="s">
        <v>1031</v>
      </c>
      <c r="H302" s="4" t="s">
        <v>2000</v>
      </c>
      <c r="J302" s="4" t="s">
        <v>2749</v>
      </c>
    </row>
    <row r="303" spans="1:10">
      <c r="A303" s="4">
        <v>302</v>
      </c>
      <c r="B303" s="4" t="s">
        <v>833</v>
      </c>
      <c r="C303" s="4" t="s">
        <v>134</v>
      </c>
      <c r="D303" s="4" t="s">
        <v>2001</v>
      </c>
      <c r="E303" s="4" t="s">
        <v>2002</v>
      </c>
      <c r="F303" s="4" t="s">
        <v>2003</v>
      </c>
      <c r="G303" s="4" t="s">
        <v>987</v>
      </c>
      <c r="H303" s="4" t="s">
        <v>2004</v>
      </c>
      <c r="J303" s="4" t="s">
        <v>2749</v>
      </c>
    </row>
    <row r="304" spans="1:10">
      <c r="A304" s="4">
        <v>303</v>
      </c>
      <c r="B304" s="4" t="s">
        <v>833</v>
      </c>
      <c r="C304" s="4" t="s">
        <v>134</v>
      </c>
      <c r="D304" s="4" t="s">
        <v>2005</v>
      </c>
      <c r="E304" s="4" t="s">
        <v>2006</v>
      </c>
      <c r="F304" s="4" t="s">
        <v>2007</v>
      </c>
      <c r="G304" s="4" t="s">
        <v>870</v>
      </c>
      <c r="H304" s="4" t="s">
        <v>2008</v>
      </c>
      <c r="J304" s="4" t="s">
        <v>2749</v>
      </c>
    </row>
    <row r="305" spans="1:10">
      <c r="A305" s="4">
        <v>304</v>
      </c>
      <c r="B305" s="4" t="s">
        <v>833</v>
      </c>
      <c r="C305" s="4" t="s">
        <v>134</v>
      </c>
      <c r="D305" s="4" t="s">
        <v>2009</v>
      </c>
      <c r="E305" s="4" t="s">
        <v>2010</v>
      </c>
      <c r="F305" s="4" t="s">
        <v>2011</v>
      </c>
      <c r="G305" s="4" t="s">
        <v>1206</v>
      </c>
      <c r="H305" s="4" t="s">
        <v>2012</v>
      </c>
      <c r="J305" s="4" t="s">
        <v>2749</v>
      </c>
    </row>
    <row r="306" spans="1:10">
      <c r="A306" s="4">
        <v>305</v>
      </c>
      <c r="B306" s="4" t="s">
        <v>833</v>
      </c>
      <c r="C306" s="4" t="s">
        <v>134</v>
      </c>
      <c r="D306" s="4" t="s">
        <v>2013</v>
      </c>
      <c r="E306" s="4" t="s">
        <v>2014</v>
      </c>
      <c r="F306" s="4" t="s">
        <v>2015</v>
      </c>
      <c r="G306" s="4" t="s">
        <v>1066</v>
      </c>
      <c r="H306" s="4" t="s">
        <v>2016</v>
      </c>
      <c r="J306" s="4" t="s">
        <v>2749</v>
      </c>
    </row>
    <row r="307" spans="1:10">
      <c r="A307" s="4">
        <v>306</v>
      </c>
      <c r="B307" s="4" t="s">
        <v>833</v>
      </c>
      <c r="C307" s="4" t="s">
        <v>134</v>
      </c>
      <c r="D307" s="4" t="s">
        <v>2017</v>
      </c>
      <c r="E307" s="4" t="s">
        <v>2018</v>
      </c>
      <c r="F307" s="4" t="s">
        <v>2019</v>
      </c>
      <c r="G307" s="4" t="s">
        <v>878</v>
      </c>
      <c r="H307" s="4" t="s">
        <v>2020</v>
      </c>
      <c r="J307" s="4" t="s">
        <v>2749</v>
      </c>
    </row>
    <row r="308" spans="1:10">
      <c r="A308" s="4">
        <v>307</v>
      </c>
      <c r="B308" s="4" t="s">
        <v>833</v>
      </c>
      <c r="C308" s="4" t="s">
        <v>134</v>
      </c>
      <c r="D308" s="4" t="s">
        <v>2021</v>
      </c>
      <c r="E308" s="4" t="s">
        <v>2022</v>
      </c>
      <c r="F308" s="4" t="s">
        <v>2023</v>
      </c>
      <c r="G308" s="4" t="s">
        <v>1206</v>
      </c>
      <c r="J308" s="4" t="s">
        <v>2749</v>
      </c>
    </row>
    <row r="309" spans="1:10">
      <c r="A309" s="4">
        <v>308</v>
      </c>
      <c r="B309" s="4" t="s">
        <v>833</v>
      </c>
      <c r="C309" s="4" t="s">
        <v>134</v>
      </c>
      <c r="D309" s="4" t="s">
        <v>2024</v>
      </c>
      <c r="E309" s="4" t="s">
        <v>2025</v>
      </c>
      <c r="F309" s="4" t="s">
        <v>2026</v>
      </c>
      <c r="G309" s="4" t="s">
        <v>995</v>
      </c>
      <c r="H309" s="4" t="s">
        <v>2027</v>
      </c>
      <c r="J309" s="4" t="s">
        <v>2749</v>
      </c>
    </row>
    <row r="310" spans="1:10">
      <c r="A310" s="4">
        <v>309</v>
      </c>
      <c r="B310" s="4" t="s">
        <v>833</v>
      </c>
      <c r="C310" s="4" t="s">
        <v>134</v>
      </c>
      <c r="D310" s="4" t="s">
        <v>2028</v>
      </c>
      <c r="E310" s="4" t="s">
        <v>2029</v>
      </c>
      <c r="F310" s="4" t="s">
        <v>2030</v>
      </c>
      <c r="G310" s="4" t="s">
        <v>1071</v>
      </c>
      <c r="H310" s="4" t="s">
        <v>2031</v>
      </c>
      <c r="J310" s="4" t="s">
        <v>2749</v>
      </c>
    </row>
    <row r="311" spans="1:10">
      <c r="A311" s="4">
        <v>310</v>
      </c>
      <c r="B311" s="4" t="s">
        <v>833</v>
      </c>
      <c r="C311" s="4" t="s">
        <v>134</v>
      </c>
      <c r="D311" s="4" t="s">
        <v>2032</v>
      </c>
      <c r="E311" s="4" t="s">
        <v>2033</v>
      </c>
      <c r="F311" s="4" t="s">
        <v>2034</v>
      </c>
      <c r="G311" s="4" t="s">
        <v>870</v>
      </c>
      <c r="J311" s="4" t="s">
        <v>2749</v>
      </c>
    </row>
    <row r="312" spans="1:10">
      <c r="A312" s="4">
        <v>311</v>
      </c>
      <c r="B312" s="4" t="s">
        <v>833</v>
      </c>
      <c r="C312" s="4" t="s">
        <v>134</v>
      </c>
      <c r="D312" s="4" t="s">
        <v>2035</v>
      </c>
      <c r="E312" s="4" t="s">
        <v>2036</v>
      </c>
      <c r="F312" s="4" t="s">
        <v>2037</v>
      </c>
      <c r="G312" s="4" t="s">
        <v>2038</v>
      </c>
      <c r="H312" s="4" t="s">
        <v>2039</v>
      </c>
      <c r="J312" s="4" t="s">
        <v>2749</v>
      </c>
    </row>
    <row r="313" spans="1:10">
      <c r="A313" s="4">
        <v>312</v>
      </c>
      <c r="B313" s="4" t="s">
        <v>833</v>
      </c>
      <c r="C313" s="4" t="s">
        <v>134</v>
      </c>
      <c r="D313" s="4" t="s">
        <v>2040</v>
      </c>
      <c r="E313" s="4" t="s">
        <v>2041</v>
      </c>
      <c r="F313" s="4" t="s">
        <v>2042</v>
      </c>
      <c r="G313" s="4" t="s">
        <v>1018</v>
      </c>
      <c r="H313" s="4" t="s">
        <v>2043</v>
      </c>
      <c r="J313" s="4" t="s">
        <v>2749</v>
      </c>
    </row>
    <row r="314" spans="1:10">
      <c r="A314" s="4">
        <v>313</v>
      </c>
      <c r="B314" s="4" t="s">
        <v>833</v>
      </c>
      <c r="C314" s="4" t="s">
        <v>134</v>
      </c>
      <c r="D314" s="4" t="s">
        <v>2044</v>
      </c>
      <c r="E314" s="4" t="s">
        <v>2045</v>
      </c>
      <c r="F314" s="4" t="s">
        <v>2046</v>
      </c>
      <c r="G314" s="4" t="s">
        <v>1730</v>
      </c>
      <c r="H314" s="4" t="s">
        <v>2047</v>
      </c>
      <c r="J314" s="4" t="s">
        <v>2749</v>
      </c>
    </row>
    <row r="315" spans="1:10">
      <c r="A315" s="4">
        <v>314</v>
      </c>
      <c r="B315" s="4" t="s">
        <v>833</v>
      </c>
      <c r="C315" s="4" t="s">
        <v>134</v>
      </c>
      <c r="D315" s="4" t="s">
        <v>2048</v>
      </c>
      <c r="E315" s="4" t="s">
        <v>2049</v>
      </c>
      <c r="F315" s="4" t="s">
        <v>2050</v>
      </c>
      <c r="G315" s="4" t="s">
        <v>878</v>
      </c>
      <c r="H315" s="4" t="s">
        <v>2051</v>
      </c>
      <c r="J315" s="4" t="s">
        <v>2749</v>
      </c>
    </row>
    <row r="316" spans="1:10">
      <c r="A316" s="4">
        <v>315</v>
      </c>
      <c r="B316" s="4" t="s">
        <v>833</v>
      </c>
      <c r="C316" s="4" t="s">
        <v>134</v>
      </c>
      <c r="D316" s="4" t="s">
        <v>2052</v>
      </c>
      <c r="E316" s="4" t="s">
        <v>2053</v>
      </c>
      <c r="F316" s="4" t="s">
        <v>2054</v>
      </c>
      <c r="G316" s="4" t="s">
        <v>1066</v>
      </c>
      <c r="H316" s="4" t="s">
        <v>2055</v>
      </c>
      <c r="J316" s="4" t="s">
        <v>2749</v>
      </c>
    </row>
    <row r="317" spans="1:10">
      <c r="A317" s="4">
        <v>316</v>
      </c>
      <c r="B317" s="4" t="s">
        <v>833</v>
      </c>
      <c r="C317" s="4" t="s">
        <v>134</v>
      </c>
      <c r="D317" s="4" t="s">
        <v>2056</v>
      </c>
      <c r="E317" s="4" t="s">
        <v>2057</v>
      </c>
      <c r="F317" s="4" t="s">
        <v>2058</v>
      </c>
      <c r="G317" s="4" t="s">
        <v>878</v>
      </c>
      <c r="J317" s="4" t="s">
        <v>2749</v>
      </c>
    </row>
    <row r="318" spans="1:10">
      <c r="A318" s="4">
        <v>317</v>
      </c>
      <c r="B318" s="4" t="s">
        <v>833</v>
      </c>
      <c r="C318" s="4" t="s">
        <v>134</v>
      </c>
      <c r="D318" s="4" t="s">
        <v>2059</v>
      </c>
      <c r="E318" s="4" t="s">
        <v>2060</v>
      </c>
      <c r="F318" s="4" t="s">
        <v>2061</v>
      </c>
      <c r="G318" s="4" t="s">
        <v>870</v>
      </c>
      <c r="H318" s="4" t="s">
        <v>2062</v>
      </c>
      <c r="J318" s="4" t="s">
        <v>2749</v>
      </c>
    </row>
    <row r="319" spans="1:10">
      <c r="A319" s="4">
        <v>318</v>
      </c>
      <c r="B319" s="4" t="s">
        <v>833</v>
      </c>
      <c r="C319" s="4" t="s">
        <v>134</v>
      </c>
      <c r="D319" s="4" t="s">
        <v>2063</v>
      </c>
      <c r="E319" s="4" t="s">
        <v>2064</v>
      </c>
      <c r="F319" s="4" t="s">
        <v>2065</v>
      </c>
      <c r="G319" s="4" t="s">
        <v>2066</v>
      </c>
      <c r="J319" s="4" t="s">
        <v>2749</v>
      </c>
    </row>
    <row r="320" spans="1:10">
      <c r="A320" s="4">
        <v>319</v>
      </c>
      <c r="B320" s="4" t="s">
        <v>833</v>
      </c>
      <c r="C320" s="4" t="s">
        <v>134</v>
      </c>
      <c r="D320" s="4" t="s">
        <v>2067</v>
      </c>
      <c r="E320" s="4" t="s">
        <v>2068</v>
      </c>
      <c r="F320" s="4" t="s">
        <v>2069</v>
      </c>
      <c r="G320" s="4" t="s">
        <v>870</v>
      </c>
      <c r="J320" s="4" t="s">
        <v>2749</v>
      </c>
    </row>
    <row r="321" spans="1:10">
      <c r="A321" s="4">
        <v>320</v>
      </c>
      <c r="B321" s="4" t="s">
        <v>833</v>
      </c>
      <c r="C321" s="4" t="s">
        <v>134</v>
      </c>
      <c r="D321" s="4" t="s">
        <v>2070</v>
      </c>
      <c r="E321" s="4" t="s">
        <v>2071</v>
      </c>
      <c r="F321" s="4" t="s">
        <v>2072</v>
      </c>
      <c r="G321" s="4" t="s">
        <v>958</v>
      </c>
      <c r="J321" s="4" t="s">
        <v>2749</v>
      </c>
    </row>
    <row r="322" spans="1:10">
      <c r="A322" s="4">
        <v>321</v>
      </c>
      <c r="B322" s="4" t="s">
        <v>833</v>
      </c>
      <c r="C322" s="4" t="s">
        <v>134</v>
      </c>
      <c r="D322" s="4" t="s">
        <v>2073</v>
      </c>
      <c r="E322" s="4" t="s">
        <v>2074</v>
      </c>
      <c r="F322" s="4" t="s">
        <v>2075</v>
      </c>
      <c r="G322" s="4" t="s">
        <v>909</v>
      </c>
      <c r="H322" s="4" t="s">
        <v>1781</v>
      </c>
      <c r="J322" s="4" t="s">
        <v>2749</v>
      </c>
    </row>
    <row r="323" spans="1:10">
      <c r="A323" s="4">
        <v>322</v>
      </c>
      <c r="B323" s="4" t="s">
        <v>833</v>
      </c>
      <c r="C323" s="4" t="s">
        <v>134</v>
      </c>
      <c r="D323" s="4" t="s">
        <v>2076</v>
      </c>
      <c r="E323" s="4" t="s">
        <v>2077</v>
      </c>
      <c r="F323" s="4" t="s">
        <v>2078</v>
      </c>
      <c r="G323" s="4" t="s">
        <v>870</v>
      </c>
      <c r="H323" s="4" t="s">
        <v>2079</v>
      </c>
      <c r="J323" s="4" t="s">
        <v>2749</v>
      </c>
    </row>
    <row r="324" spans="1:10">
      <c r="A324" s="4">
        <v>323</v>
      </c>
      <c r="B324" s="4" t="s">
        <v>833</v>
      </c>
      <c r="C324" s="4" t="s">
        <v>134</v>
      </c>
      <c r="D324" s="4" t="s">
        <v>2080</v>
      </c>
      <c r="E324" s="4" t="s">
        <v>2081</v>
      </c>
      <c r="F324" s="4" t="s">
        <v>2082</v>
      </c>
      <c r="G324" s="4" t="s">
        <v>987</v>
      </c>
      <c r="H324" s="4" t="s">
        <v>2083</v>
      </c>
      <c r="J324" s="4" t="s">
        <v>2749</v>
      </c>
    </row>
    <row r="325" spans="1:10">
      <c r="A325" s="4">
        <v>324</v>
      </c>
      <c r="B325" s="4" t="s">
        <v>833</v>
      </c>
      <c r="C325" s="4" t="s">
        <v>134</v>
      </c>
      <c r="D325" s="4" t="s">
        <v>2084</v>
      </c>
      <c r="E325" s="4" t="s">
        <v>2085</v>
      </c>
      <c r="F325" s="4" t="s">
        <v>2086</v>
      </c>
      <c r="G325" s="4" t="s">
        <v>1214</v>
      </c>
      <c r="H325" s="4" t="s">
        <v>2087</v>
      </c>
      <c r="J325" s="4" t="s">
        <v>2749</v>
      </c>
    </row>
    <row r="326" spans="1:10">
      <c r="A326" s="4">
        <v>325</v>
      </c>
      <c r="B326" s="4" t="s">
        <v>833</v>
      </c>
      <c r="C326" s="4" t="s">
        <v>134</v>
      </c>
      <c r="D326" s="4" t="s">
        <v>2088</v>
      </c>
      <c r="E326" s="4" t="s">
        <v>2089</v>
      </c>
      <c r="F326" s="4" t="s">
        <v>2090</v>
      </c>
      <c r="G326" s="4" t="s">
        <v>860</v>
      </c>
      <c r="J326" s="4" t="s">
        <v>2749</v>
      </c>
    </row>
    <row r="327" spans="1:10">
      <c r="A327" s="4">
        <v>326</v>
      </c>
      <c r="B327" s="4" t="s">
        <v>833</v>
      </c>
      <c r="C327" s="4" t="s">
        <v>134</v>
      </c>
      <c r="D327" s="4" t="s">
        <v>2091</v>
      </c>
      <c r="E327" s="4" t="s">
        <v>2092</v>
      </c>
      <c r="F327" s="4" t="s">
        <v>2093</v>
      </c>
      <c r="G327" s="4" t="s">
        <v>909</v>
      </c>
      <c r="J327" s="4" t="s">
        <v>2749</v>
      </c>
    </row>
    <row r="328" spans="1:10">
      <c r="A328" s="4">
        <v>327</v>
      </c>
      <c r="B328" s="4" t="s">
        <v>833</v>
      </c>
      <c r="C328" s="4" t="s">
        <v>134</v>
      </c>
      <c r="D328" s="4" t="s">
        <v>2094</v>
      </c>
      <c r="E328" s="4" t="s">
        <v>2095</v>
      </c>
      <c r="F328" s="4" t="s">
        <v>2096</v>
      </c>
      <c r="G328" s="4" t="s">
        <v>1080</v>
      </c>
      <c r="J328" s="4" t="s">
        <v>2749</v>
      </c>
    </row>
    <row r="329" spans="1:10">
      <c r="A329" s="4">
        <v>328</v>
      </c>
      <c r="B329" s="4" t="s">
        <v>833</v>
      </c>
      <c r="C329" s="4" t="s">
        <v>134</v>
      </c>
      <c r="D329" s="4" t="s">
        <v>2097</v>
      </c>
      <c r="E329" s="4" t="s">
        <v>2098</v>
      </c>
      <c r="F329" s="4" t="s">
        <v>2099</v>
      </c>
      <c r="G329" s="4" t="s">
        <v>2100</v>
      </c>
      <c r="J329" s="4" t="s">
        <v>2749</v>
      </c>
    </row>
    <row r="330" spans="1:10">
      <c r="A330" s="4">
        <v>329</v>
      </c>
      <c r="B330" s="4" t="s">
        <v>833</v>
      </c>
      <c r="C330" s="4" t="s">
        <v>134</v>
      </c>
      <c r="D330" s="4" t="s">
        <v>2101</v>
      </c>
      <c r="E330" s="4" t="s">
        <v>2102</v>
      </c>
      <c r="F330" s="4" t="s">
        <v>2103</v>
      </c>
      <c r="G330" s="4" t="s">
        <v>1445</v>
      </c>
      <c r="J330" s="4" t="s">
        <v>2749</v>
      </c>
    </row>
    <row r="331" spans="1:10">
      <c r="A331" s="4">
        <v>330</v>
      </c>
      <c r="B331" s="4" t="s">
        <v>833</v>
      </c>
      <c r="C331" s="4" t="s">
        <v>134</v>
      </c>
      <c r="D331" s="4" t="s">
        <v>2104</v>
      </c>
      <c r="E331" s="4" t="s">
        <v>2105</v>
      </c>
      <c r="F331" s="4" t="s">
        <v>2106</v>
      </c>
      <c r="G331" s="4" t="s">
        <v>1066</v>
      </c>
      <c r="J331" s="4" t="s">
        <v>2749</v>
      </c>
    </row>
    <row r="332" spans="1:10">
      <c r="A332" s="4">
        <v>331</v>
      </c>
      <c r="B332" s="4" t="s">
        <v>833</v>
      </c>
      <c r="C332" s="4" t="s">
        <v>134</v>
      </c>
      <c r="D332" s="4" t="s">
        <v>2107</v>
      </c>
      <c r="E332" s="4" t="s">
        <v>2108</v>
      </c>
      <c r="F332" s="4" t="s">
        <v>2109</v>
      </c>
      <c r="G332" s="4" t="s">
        <v>1066</v>
      </c>
      <c r="J332" s="4" t="s">
        <v>2749</v>
      </c>
    </row>
    <row r="333" spans="1:10">
      <c r="A333" s="4">
        <v>332</v>
      </c>
      <c r="B333" s="4" t="s">
        <v>833</v>
      </c>
      <c r="C333" s="4" t="s">
        <v>134</v>
      </c>
      <c r="D333" s="4" t="s">
        <v>2110</v>
      </c>
      <c r="E333" s="4" t="s">
        <v>2111</v>
      </c>
      <c r="F333" s="4" t="s">
        <v>2112</v>
      </c>
      <c r="G333" s="4" t="s">
        <v>1214</v>
      </c>
      <c r="H333" s="4" t="s">
        <v>2113</v>
      </c>
      <c r="J333" s="4" t="s">
        <v>2749</v>
      </c>
    </row>
    <row r="334" spans="1:10">
      <c r="A334" s="4">
        <v>333</v>
      </c>
      <c r="B334" s="4" t="s">
        <v>833</v>
      </c>
      <c r="C334" s="4" t="s">
        <v>134</v>
      </c>
      <c r="D334" s="4" t="s">
        <v>2114</v>
      </c>
      <c r="E334" s="4" t="s">
        <v>2115</v>
      </c>
      <c r="F334" s="4" t="s">
        <v>2116</v>
      </c>
      <c r="G334" s="4" t="s">
        <v>1071</v>
      </c>
      <c r="H334" s="4" t="s">
        <v>2117</v>
      </c>
      <c r="J334" s="4" t="s">
        <v>2749</v>
      </c>
    </row>
    <row r="335" spans="1:10">
      <c r="A335" s="4">
        <v>334</v>
      </c>
      <c r="B335" s="4" t="s">
        <v>833</v>
      </c>
      <c r="C335" s="4" t="s">
        <v>134</v>
      </c>
      <c r="D335" s="4" t="s">
        <v>2118</v>
      </c>
      <c r="E335" s="4" t="s">
        <v>2119</v>
      </c>
      <c r="F335" s="4" t="s">
        <v>2120</v>
      </c>
      <c r="G335" s="4" t="s">
        <v>888</v>
      </c>
      <c r="J335" s="4" t="s">
        <v>2749</v>
      </c>
    </row>
    <row r="336" spans="1:10">
      <c r="A336" s="4">
        <v>335</v>
      </c>
      <c r="B336" s="4" t="s">
        <v>833</v>
      </c>
      <c r="C336" s="4" t="s">
        <v>134</v>
      </c>
      <c r="D336" s="4" t="s">
        <v>2121</v>
      </c>
      <c r="E336" s="4" t="s">
        <v>2122</v>
      </c>
      <c r="F336" s="4" t="s">
        <v>2123</v>
      </c>
      <c r="G336" s="4" t="s">
        <v>878</v>
      </c>
      <c r="H336" s="4" t="s">
        <v>2124</v>
      </c>
      <c r="J336" s="4" t="s">
        <v>2749</v>
      </c>
    </row>
    <row r="337" spans="1:10">
      <c r="A337" s="4">
        <v>336</v>
      </c>
      <c r="B337" s="4" t="s">
        <v>833</v>
      </c>
      <c r="C337" s="4" t="s">
        <v>134</v>
      </c>
      <c r="D337" s="4" t="s">
        <v>2125</v>
      </c>
      <c r="E337" s="4" t="s">
        <v>2126</v>
      </c>
      <c r="F337" s="4" t="s">
        <v>2127</v>
      </c>
      <c r="G337" s="4" t="s">
        <v>937</v>
      </c>
      <c r="J337" s="4" t="s">
        <v>2749</v>
      </c>
    </row>
    <row r="338" spans="1:10">
      <c r="A338" s="4">
        <v>337</v>
      </c>
      <c r="B338" s="4" t="s">
        <v>833</v>
      </c>
      <c r="C338" s="4" t="s">
        <v>134</v>
      </c>
      <c r="D338" s="4" t="s">
        <v>2128</v>
      </c>
      <c r="E338" s="4" t="s">
        <v>2129</v>
      </c>
      <c r="F338" s="4" t="s">
        <v>2130</v>
      </c>
      <c r="G338" s="4" t="s">
        <v>1080</v>
      </c>
      <c r="H338" s="4" t="s">
        <v>2131</v>
      </c>
      <c r="J338" s="4" t="s">
        <v>2749</v>
      </c>
    </row>
    <row r="339" spans="1:10">
      <c r="A339" s="4">
        <v>338</v>
      </c>
      <c r="B339" s="4" t="s">
        <v>833</v>
      </c>
      <c r="C339" s="4" t="s">
        <v>134</v>
      </c>
      <c r="D339" s="4" t="s">
        <v>2132</v>
      </c>
      <c r="E339" s="4" t="s">
        <v>2133</v>
      </c>
      <c r="F339" s="4" t="s">
        <v>2134</v>
      </c>
      <c r="G339" s="4" t="s">
        <v>923</v>
      </c>
      <c r="J339" s="4" t="s">
        <v>2749</v>
      </c>
    </row>
    <row r="340" spans="1:10">
      <c r="A340" s="4">
        <v>339</v>
      </c>
      <c r="B340" s="4" t="s">
        <v>833</v>
      </c>
      <c r="C340" s="4" t="s">
        <v>134</v>
      </c>
      <c r="D340" s="4" t="s">
        <v>2135</v>
      </c>
      <c r="E340" s="4" t="s">
        <v>2136</v>
      </c>
      <c r="F340" s="4" t="s">
        <v>2137</v>
      </c>
      <c r="G340" s="4" t="s">
        <v>2138</v>
      </c>
      <c r="H340" s="4" t="s">
        <v>2139</v>
      </c>
      <c r="J340" s="4" t="s">
        <v>2749</v>
      </c>
    </row>
    <row r="341" spans="1:10">
      <c r="A341" s="4">
        <v>340</v>
      </c>
      <c r="B341" s="4" t="s">
        <v>833</v>
      </c>
      <c r="C341" s="4" t="s">
        <v>134</v>
      </c>
      <c r="D341" s="4" t="s">
        <v>2140</v>
      </c>
      <c r="E341" s="4" t="s">
        <v>2141</v>
      </c>
      <c r="F341" s="4" t="s">
        <v>2142</v>
      </c>
      <c r="G341" s="4" t="s">
        <v>1018</v>
      </c>
      <c r="H341" s="4" t="s">
        <v>2143</v>
      </c>
      <c r="J341" s="4" t="s">
        <v>2749</v>
      </c>
    </row>
    <row r="342" spans="1:10">
      <c r="A342" s="4">
        <v>341</v>
      </c>
      <c r="B342" s="4" t="s">
        <v>833</v>
      </c>
      <c r="C342" s="4" t="s">
        <v>134</v>
      </c>
      <c r="D342" s="4" t="s">
        <v>2144</v>
      </c>
      <c r="E342" s="4" t="s">
        <v>2145</v>
      </c>
      <c r="F342" s="4" t="s">
        <v>2146</v>
      </c>
      <c r="G342" s="4" t="s">
        <v>1071</v>
      </c>
      <c r="J342" s="4" t="s">
        <v>2749</v>
      </c>
    </row>
    <row r="343" spans="1:10">
      <c r="A343" s="4">
        <v>342</v>
      </c>
      <c r="B343" s="4" t="s">
        <v>833</v>
      </c>
      <c r="C343" s="4" t="s">
        <v>134</v>
      </c>
      <c r="D343" s="4" t="s">
        <v>2147</v>
      </c>
      <c r="E343" s="4" t="s">
        <v>2148</v>
      </c>
      <c r="F343" s="4" t="s">
        <v>2149</v>
      </c>
      <c r="G343" s="4" t="s">
        <v>845</v>
      </c>
      <c r="H343" s="4" t="s">
        <v>2150</v>
      </c>
      <c r="J343" s="4" t="s">
        <v>2749</v>
      </c>
    </row>
    <row r="344" spans="1:10">
      <c r="A344" s="4">
        <v>343</v>
      </c>
      <c r="B344" s="4" t="s">
        <v>833</v>
      </c>
      <c r="C344" s="4" t="s">
        <v>134</v>
      </c>
      <c r="D344" s="4" t="s">
        <v>2151</v>
      </c>
      <c r="E344" s="4" t="s">
        <v>2152</v>
      </c>
      <c r="F344" s="4" t="s">
        <v>2153</v>
      </c>
      <c r="G344" s="4" t="s">
        <v>841</v>
      </c>
      <c r="J344" s="4" t="s">
        <v>2749</v>
      </c>
    </row>
    <row r="345" spans="1:10">
      <c r="A345" s="4">
        <v>344</v>
      </c>
      <c r="B345" s="4" t="s">
        <v>833</v>
      </c>
      <c r="C345" s="4" t="s">
        <v>134</v>
      </c>
      <c r="D345" s="4" t="s">
        <v>2154</v>
      </c>
      <c r="E345" s="4" t="s">
        <v>2155</v>
      </c>
      <c r="F345" s="4" t="s">
        <v>2156</v>
      </c>
      <c r="G345" s="4" t="s">
        <v>1018</v>
      </c>
      <c r="J345" s="4" t="s">
        <v>2749</v>
      </c>
    </row>
    <row r="346" spans="1:10">
      <c r="A346" s="4">
        <v>345</v>
      </c>
      <c r="B346" s="4" t="s">
        <v>833</v>
      </c>
      <c r="C346" s="4" t="s">
        <v>134</v>
      </c>
      <c r="D346" s="4" t="s">
        <v>2157</v>
      </c>
      <c r="E346" s="4" t="s">
        <v>2158</v>
      </c>
      <c r="F346" s="4" t="s">
        <v>2159</v>
      </c>
      <c r="G346" s="4" t="s">
        <v>987</v>
      </c>
      <c r="H346" s="4" t="s">
        <v>2160</v>
      </c>
      <c r="J346" s="4" t="s">
        <v>2749</v>
      </c>
    </row>
    <row r="347" spans="1:10">
      <c r="A347" s="4">
        <v>346</v>
      </c>
      <c r="B347" s="4" t="s">
        <v>833</v>
      </c>
      <c r="C347" s="4" t="s">
        <v>134</v>
      </c>
      <c r="D347" s="4" t="s">
        <v>2161</v>
      </c>
      <c r="E347" s="4" t="s">
        <v>2162</v>
      </c>
      <c r="F347" s="4" t="s">
        <v>2163</v>
      </c>
      <c r="G347" s="4" t="s">
        <v>1066</v>
      </c>
      <c r="J347" s="4" t="s">
        <v>2749</v>
      </c>
    </row>
    <row r="348" spans="1:10">
      <c r="A348" s="4">
        <v>347</v>
      </c>
      <c r="B348" s="4" t="s">
        <v>833</v>
      </c>
      <c r="C348" s="4" t="s">
        <v>134</v>
      </c>
      <c r="D348" s="4" t="s">
        <v>2164</v>
      </c>
      <c r="E348" s="4" t="s">
        <v>2165</v>
      </c>
      <c r="F348" s="4" t="s">
        <v>2166</v>
      </c>
      <c r="G348" s="4" t="s">
        <v>1758</v>
      </c>
      <c r="H348" s="4" t="s">
        <v>2167</v>
      </c>
      <c r="J348" s="4" t="s">
        <v>2749</v>
      </c>
    </row>
    <row r="349" spans="1:10">
      <c r="A349" s="4">
        <v>348</v>
      </c>
      <c r="B349" s="4" t="s">
        <v>833</v>
      </c>
      <c r="C349" s="4" t="s">
        <v>134</v>
      </c>
      <c r="D349" s="4" t="s">
        <v>2168</v>
      </c>
      <c r="E349" s="4" t="s">
        <v>2169</v>
      </c>
      <c r="F349" s="4" t="s">
        <v>2170</v>
      </c>
      <c r="G349" s="4" t="s">
        <v>1345</v>
      </c>
      <c r="H349" s="4" t="s">
        <v>2171</v>
      </c>
      <c r="J349" s="4" t="s">
        <v>2749</v>
      </c>
    </row>
    <row r="350" spans="1:10">
      <c r="A350" s="4">
        <v>349</v>
      </c>
      <c r="B350" s="4" t="s">
        <v>833</v>
      </c>
      <c r="C350" s="4" t="s">
        <v>134</v>
      </c>
      <c r="D350" s="4" t="s">
        <v>2172</v>
      </c>
      <c r="E350" s="4" t="s">
        <v>2173</v>
      </c>
      <c r="F350" s="4" t="s">
        <v>2174</v>
      </c>
      <c r="G350" s="4" t="s">
        <v>1131</v>
      </c>
      <c r="J350" s="4" t="s">
        <v>2749</v>
      </c>
    </row>
    <row r="351" spans="1:10">
      <c r="A351" s="4">
        <v>350</v>
      </c>
      <c r="B351" s="4" t="s">
        <v>833</v>
      </c>
      <c r="C351" s="4" t="s">
        <v>134</v>
      </c>
      <c r="D351" s="4" t="s">
        <v>2175</v>
      </c>
      <c r="E351" s="4" t="s">
        <v>2176</v>
      </c>
      <c r="F351" s="4" t="s">
        <v>2177</v>
      </c>
      <c r="G351" s="4" t="s">
        <v>2178</v>
      </c>
      <c r="H351" s="4" t="s">
        <v>1001</v>
      </c>
      <c r="J351" s="4" t="s">
        <v>2749</v>
      </c>
    </row>
    <row r="352" spans="1:10">
      <c r="A352" s="4">
        <v>351</v>
      </c>
      <c r="B352" s="4" t="s">
        <v>833</v>
      </c>
      <c r="C352" s="4" t="s">
        <v>134</v>
      </c>
      <c r="D352" s="4" t="s">
        <v>2179</v>
      </c>
      <c r="E352" s="4" t="s">
        <v>2180</v>
      </c>
      <c r="F352" s="4" t="s">
        <v>2181</v>
      </c>
      <c r="G352" s="4" t="s">
        <v>1288</v>
      </c>
      <c r="H352" s="4" t="s">
        <v>2182</v>
      </c>
      <c r="J352" s="4" t="s">
        <v>2749</v>
      </c>
    </row>
    <row r="353" spans="1:10">
      <c r="A353" s="4">
        <v>352</v>
      </c>
      <c r="B353" s="4" t="s">
        <v>833</v>
      </c>
      <c r="C353" s="4" t="s">
        <v>134</v>
      </c>
      <c r="D353" s="4" t="s">
        <v>2183</v>
      </c>
      <c r="E353" s="4" t="s">
        <v>2184</v>
      </c>
      <c r="F353" s="4" t="s">
        <v>2185</v>
      </c>
      <c r="G353" s="4" t="s">
        <v>845</v>
      </c>
      <c r="H353" s="4" t="s">
        <v>2186</v>
      </c>
      <c r="J353" s="4" t="s">
        <v>2749</v>
      </c>
    </row>
    <row r="354" spans="1:10">
      <c r="A354" s="4">
        <v>353</v>
      </c>
      <c r="B354" s="4" t="s">
        <v>833</v>
      </c>
      <c r="C354" s="4" t="s">
        <v>134</v>
      </c>
      <c r="D354" s="4" t="s">
        <v>2187</v>
      </c>
      <c r="E354" s="4" t="s">
        <v>2188</v>
      </c>
      <c r="F354" s="4" t="s">
        <v>2189</v>
      </c>
      <c r="G354" s="4" t="s">
        <v>1206</v>
      </c>
      <c r="J354" s="4" t="s">
        <v>2749</v>
      </c>
    </row>
    <row r="355" spans="1:10">
      <c r="A355" s="4">
        <v>354</v>
      </c>
      <c r="B355" s="4" t="s">
        <v>833</v>
      </c>
      <c r="C355" s="4" t="s">
        <v>134</v>
      </c>
      <c r="D355" s="4" t="s">
        <v>2190</v>
      </c>
      <c r="E355" s="4" t="s">
        <v>2191</v>
      </c>
      <c r="F355" s="4" t="s">
        <v>2192</v>
      </c>
      <c r="G355" s="4" t="s">
        <v>870</v>
      </c>
      <c r="H355" s="4" t="s">
        <v>2193</v>
      </c>
      <c r="J355" s="4" t="s">
        <v>2749</v>
      </c>
    </row>
    <row r="356" spans="1:10">
      <c r="A356" s="4">
        <v>355</v>
      </c>
      <c r="B356" s="4" t="s">
        <v>833</v>
      </c>
      <c r="C356" s="4" t="s">
        <v>134</v>
      </c>
      <c r="D356" s="4" t="s">
        <v>2194</v>
      </c>
      <c r="E356" s="4" t="s">
        <v>2195</v>
      </c>
      <c r="F356" s="4" t="s">
        <v>2196</v>
      </c>
      <c r="G356" s="4" t="s">
        <v>860</v>
      </c>
      <c r="H356" s="4" t="s">
        <v>2197</v>
      </c>
      <c r="J356" s="4" t="s">
        <v>2749</v>
      </c>
    </row>
    <row r="357" spans="1:10">
      <c r="A357" s="4">
        <v>356</v>
      </c>
      <c r="B357" s="4" t="s">
        <v>833</v>
      </c>
      <c r="C357" s="4" t="s">
        <v>134</v>
      </c>
      <c r="D357" s="4" t="s">
        <v>2198</v>
      </c>
      <c r="E357" s="4" t="s">
        <v>2199</v>
      </c>
      <c r="F357" s="4" t="s">
        <v>2200</v>
      </c>
      <c r="G357" s="4" t="s">
        <v>2201</v>
      </c>
      <c r="H357" s="4" t="s">
        <v>2202</v>
      </c>
      <c r="J357" s="4" t="s">
        <v>2749</v>
      </c>
    </row>
    <row r="358" spans="1:10">
      <c r="A358" s="4">
        <v>357</v>
      </c>
      <c r="B358" s="4" t="s">
        <v>833</v>
      </c>
      <c r="C358" s="4" t="s">
        <v>134</v>
      </c>
      <c r="D358" s="4" t="s">
        <v>2203</v>
      </c>
      <c r="E358" s="4" t="s">
        <v>2204</v>
      </c>
      <c r="F358" s="4" t="s">
        <v>2205</v>
      </c>
      <c r="G358" s="4" t="s">
        <v>1288</v>
      </c>
      <c r="H358" s="4" t="s">
        <v>2206</v>
      </c>
      <c r="J358" s="4" t="s">
        <v>2749</v>
      </c>
    </row>
    <row r="359" spans="1:10">
      <c r="A359" s="4">
        <v>358</v>
      </c>
      <c r="B359" s="4" t="s">
        <v>833</v>
      </c>
      <c r="C359" s="4" t="s">
        <v>134</v>
      </c>
      <c r="D359" s="4" t="s">
        <v>2207</v>
      </c>
      <c r="E359" s="4" t="s">
        <v>2208</v>
      </c>
      <c r="F359" s="4" t="s">
        <v>2209</v>
      </c>
      <c r="G359" s="4" t="s">
        <v>845</v>
      </c>
      <c r="J359" s="4" t="s">
        <v>2749</v>
      </c>
    </row>
    <row r="360" spans="1:10">
      <c r="A360" s="4">
        <v>359</v>
      </c>
      <c r="B360" s="4" t="s">
        <v>833</v>
      </c>
      <c r="C360" s="4" t="s">
        <v>134</v>
      </c>
      <c r="D360" s="4" t="s">
        <v>2210</v>
      </c>
      <c r="E360" s="4" t="s">
        <v>2211</v>
      </c>
      <c r="F360" s="4" t="s">
        <v>2212</v>
      </c>
      <c r="G360" s="4" t="s">
        <v>2213</v>
      </c>
      <c r="H360" s="4" t="s">
        <v>2214</v>
      </c>
      <c r="J360" s="4" t="s">
        <v>2749</v>
      </c>
    </row>
    <row r="361" spans="1:10">
      <c r="A361" s="4">
        <v>360</v>
      </c>
      <c r="B361" s="4" t="s">
        <v>833</v>
      </c>
      <c r="C361" s="4" t="s">
        <v>134</v>
      </c>
      <c r="D361" s="4" t="s">
        <v>2215</v>
      </c>
      <c r="E361" s="4" t="s">
        <v>2216</v>
      </c>
      <c r="F361" s="4" t="s">
        <v>2217</v>
      </c>
      <c r="G361" s="4" t="s">
        <v>2218</v>
      </c>
      <c r="H361" s="4" t="s">
        <v>2219</v>
      </c>
      <c r="J361" s="4" t="s">
        <v>2749</v>
      </c>
    </row>
    <row r="362" spans="1:10">
      <c r="A362" s="4">
        <v>361</v>
      </c>
      <c r="B362" s="4" t="s">
        <v>833</v>
      </c>
      <c r="C362" s="4" t="s">
        <v>134</v>
      </c>
      <c r="D362" s="4" t="s">
        <v>2220</v>
      </c>
      <c r="E362" s="4" t="s">
        <v>2221</v>
      </c>
      <c r="F362" s="4" t="s">
        <v>2222</v>
      </c>
      <c r="G362" s="4" t="s">
        <v>1288</v>
      </c>
      <c r="H362" s="4" t="s">
        <v>2223</v>
      </c>
      <c r="J362" s="4" t="s">
        <v>2749</v>
      </c>
    </row>
    <row r="363" spans="1:10">
      <c r="A363" s="4">
        <v>362</v>
      </c>
      <c r="B363" s="4" t="s">
        <v>833</v>
      </c>
      <c r="C363" s="4" t="s">
        <v>134</v>
      </c>
      <c r="D363" s="4" t="s">
        <v>2224</v>
      </c>
      <c r="E363" s="4" t="s">
        <v>2225</v>
      </c>
      <c r="F363" s="4" t="s">
        <v>2226</v>
      </c>
      <c r="G363" s="4" t="s">
        <v>870</v>
      </c>
      <c r="H363" s="4" t="s">
        <v>2227</v>
      </c>
      <c r="J363" s="4" t="s">
        <v>2749</v>
      </c>
    </row>
    <row r="364" spans="1:10">
      <c r="A364" s="4">
        <v>363</v>
      </c>
      <c r="B364" s="4" t="s">
        <v>833</v>
      </c>
      <c r="C364" s="4" t="s">
        <v>134</v>
      </c>
      <c r="D364" s="4" t="s">
        <v>2228</v>
      </c>
      <c r="E364" s="4" t="s">
        <v>2229</v>
      </c>
      <c r="F364" s="4" t="s">
        <v>2230</v>
      </c>
      <c r="G364" s="4" t="s">
        <v>860</v>
      </c>
      <c r="H364" s="4" t="s">
        <v>1045</v>
      </c>
      <c r="J364" s="4" t="s">
        <v>2749</v>
      </c>
    </row>
    <row r="365" spans="1:10">
      <c r="A365" s="4">
        <v>364</v>
      </c>
      <c r="B365" s="4" t="s">
        <v>833</v>
      </c>
      <c r="C365" s="4" t="s">
        <v>134</v>
      </c>
      <c r="D365" s="4" t="s">
        <v>2231</v>
      </c>
      <c r="E365" s="4" t="s">
        <v>2232</v>
      </c>
      <c r="F365" s="4" t="s">
        <v>2233</v>
      </c>
      <c r="G365" s="4" t="s">
        <v>860</v>
      </c>
      <c r="H365" s="4" t="s">
        <v>2234</v>
      </c>
      <c r="J365" s="4" t="s">
        <v>2749</v>
      </c>
    </row>
    <row r="366" spans="1:10">
      <c r="A366" s="4">
        <v>365</v>
      </c>
      <c r="B366" s="4" t="s">
        <v>833</v>
      </c>
      <c r="C366" s="4" t="s">
        <v>134</v>
      </c>
      <c r="D366" s="4" t="s">
        <v>2235</v>
      </c>
      <c r="E366" s="4" t="s">
        <v>2236</v>
      </c>
      <c r="F366" s="4" t="s">
        <v>2237</v>
      </c>
      <c r="G366" s="4" t="s">
        <v>905</v>
      </c>
      <c r="H366" s="4" t="s">
        <v>2238</v>
      </c>
      <c r="J366" s="4" t="s">
        <v>2749</v>
      </c>
    </row>
    <row r="367" spans="1:10">
      <c r="A367" s="4">
        <v>366</v>
      </c>
      <c r="B367" s="4" t="s">
        <v>833</v>
      </c>
      <c r="C367" s="4" t="s">
        <v>134</v>
      </c>
      <c r="D367" s="4" t="s">
        <v>2239</v>
      </c>
      <c r="E367" s="4" t="s">
        <v>2240</v>
      </c>
      <c r="F367" s="4" t="s">
        <v>2241</v>
      </c>
      <c r="G367" s="4" t="s">
        <v>1080</v>
      </c>
      <c r="H367" s="4" t="s">
        <v>2242</v>
      </c>
      <c r="J367" s="4" t="s">
        <v>2749</v>
      </c>
    </row>
    <row r="368" spans="1:10">
      <c r="A368" s="4">
        <v>367</v>
      </c>
      <c r="B368" s="4" t="s">
        <v>833</v>
      </c>
      <c r="C368" s="4" t="s">
        <v>134</v>
      </c>
      <c r="D368" s="4" t="s">
        <v>2243</v>
      </c>
      <c r="E368" s="4" t="s">
        <v>2244</v>
      </c>
      <c r="F368" s="4" t="s">
        <v>2245</v>
      </c>
      <c r="G368" s="4" t="s">
        <v>878</v>
      </c>
      <c r="H368" s="4" t="s">
        <v>2246</v>
      </c>
      <c r="J368" s="4" t="s">
        <v>2749</v>
      </c>
    </row>
    <row r="369" spans="1:10">
      <c r="A369" s="4">
        <v>368</v>
      </c>
      <c r="B369" s="4" t="s">
        <v>833</v>
      </c>
      <c r="C369" s="4" t="s">
        <v>134</v>
      </c>
      <c r="D369" s="4" t="s">
        <v>2247</v>
      </c>
      <c r="E369" s="4" t="s">
        <v>2248</v>
      </c>
      <c r="F369" s="4" t="s">
        <v>2249</v>
      </c>
      <c r="G369" s="4" t="s">
        <v>1152</v>
      </c>
      <c r="J369" s="4" t="s">
        <v>2749</v>
      </c>
    </row>
    <row r="370" spans="1:10">
      <c r="A370" s="4">
        <v>369</v>
      </c>
      <c r="B370" s="4" t="s">
        <v>833</v>
      </c>
      <c r="C370" s="4" t="s">
        <v>134</v>
      </c>
      <c r="D370" s="4" t="s">
        <v>2250</v>
      </c>
      <c r="E370" s="4" t="s">
        <v>2251</v>
      </c>
      <c r="F370" s="4" t="s">
        <v>2252</v>
      </c>
      <c r="G370" s="4" t="s">
        <v>841</v>
      </c>
      <c r="H370" s="4" t="s">
        <v>2253</v>
      </c>
      <c r="J370" s="4" t="s">
        <v>2749</v>
      </c>
    </row>
    <row r="371" spans="1:10">
      <c r="A371" s="4">
        <v>370</v>
      </c>
      <c r="B371" s="4" t="s">
        <v>833</v>
      </c>
      <c r="C371" s="4" t="s">
        <v>134</v>
      </c>
      <c r="D371" s="4" t="s">
        <v>2254</v>
      </c>
      <c r="E371" s="4" t="s">
        <v>2255</v>
      </c>
      <c r="F371" s="4" t="s">
        <v>2256</v>
      </c>
      <c r="G371" s="4" t="s">
        <v>870</v>
      </c>
      <c r="J371" s="4" t="s">
        <v>2749</v>
      </c>
    </row>
    <row r="372" spans="1:10">
      <c r="A372" s="4">
        <v>371</v>
      </c>
      <c r="B372" s="4" t="s">
        <v>833</v>
      </c>
      <c r="C372" s="4" t="s">
        <v>134</v>
      </c>
      <c r="D372" s="4" t="s">
        <v>2257</v>
      </c>
      <c r="E372" s="4" t="s">
        <v>2258</v>
      </c>
      <c r="F372" s="4" t="s">
        <v>2259</v>
      </c>
      <c r="G372" s="4" t="s">
        <v>1071</v>
      </c>
      <c r="J372" s="4" t="s">
        <v>2749</v>
      </c>
    </row>
    <row r="373" spans="1:10">
      <c r="A373" s="4">
        <v>372</v>
      </c>
      <c r="B373" s="4" t="s">
        <v>833</v>
      </c>
      <c r="C373" s="4" t="s">
        <v>134</v>
      </c>
      <c r="D373" s="4" t="s">
        <v>2260</v>
      </c>
      <c r="E373" s="4" t="s">
        <v>2261</v>
      </c>
      <c r="F373" s="4" t="s">
        <v>2262</v>
      </c>
      <c r="G373" s="4" t="s">
        <v>870</v>
      </c>
      <c r="H373" s="4" t="s">
        <v>2263</v>
      </c>
      <c r="J373" s="4" t="s">
        <v>2749</v>
      </c>
    </row>
    <row r="374" spans="1:10">
      <c r="A374" s="4">
        <v>373</v>
      </c>
      <c r="B374" s="4" t="s">
        <v>833</v>
      </c>
      <c r="C374" s="4" t="s">
        <v>134</v>
      </c>
      <c r="D374" s="4" t="s">
        <v>2264</v>
      </c>
      <c r="E374" s="4" t="s">
        <v>2265</v>
      </c>
      <c r="F374" s="4" t="s">
        <v>2266</v>
      </c>
      <c r="G374" s="4" t="s">
        <v>870</v>
      </c>
      <c r="H374" s="4" t="s">
        <v>2267</v>
      </c>
      <c r="J374" s="4" t="s">
        <v>2749</v>
      </c>
    </row>
    <row r="375" spans="1:10">
      <c r="A375" s="4">
        <v>374</v>
      </c>
      <c r="B375" s="4" t="s">
        <v>833</v>
      </c>
      <c r="C375" s="4" t="s">
        <v>134</v>
      </c>
      <c r="D375" s="4" t="s">
        <v>2268</v>
      </c>
      <c r="E375" s="4" t="s">
        <v>2269</v>
      </c>
      <c r="F375" s="4" t="s">
        <v>2270</v>
      </c>
      <c r="G375" s="4" t="s">
        <v>2201</v>
      </c>
      <c r="H375" s="4" t="s">
        <v>2271</v>
      </c>
      <c r="J375" s="4" t="s">
        <v>2749</v>
      </c>
    </row>
    <row r="376" spans="1:10">
      <c r="A376" s="4">
        <v>375</v>
      </c>
      <c r="B376" s="4" t="s">
        <v>833</v>
      </c>
      <c r="C376" s="4" t="s">
        <v>134</v>
      </c>
      <c r="D376" s="4" t="s">
        <v>2272</v>
      </c>
      <c r="E376" s="4" t="s">
        <v>2273</v>
      </c>
      <c r="F376" s="4" t="s">
        <v>2274</v>
      </c>
      <c r="G376" s="4" t="s">
        <v>2275</v>
      </c>
      <c r="H376" s="4" t="s">
        <v>2000</v>
      </c>
      <c r="J376" s="4" t="s">
        <v>2749</v>
      </c>
    </row>
    <row r="377" spans="1:10">
      <c r="A377" s="4">
        <v>376</v>
      </c>
      <c r="B377" s="4" t="s">
        <v>833</v>
      </c>
      <c r="C377" s="4" t="s">
        <v>134</v>
      </c>
      <c r="D377" s="4" t="s">
        <v>2276</v>
      </c>
      <c r="E377" s="4" t="s">
        <v>2277</v>
      </c>
      <c r="F377" s="4" t="s">
        <v>2278</v>
      </c>
      <c r="G377" s="4" t="s">
        <v>995</v>
      </c>
      <c r="H377" s="4" t="s">
        <v>2279</v>
      </c>
      <c r="J377" s="4" t="s">
        <v>2749</v>
      </c>
    </row>
    <row r="378" spans="1:10">
      <c r="A378" s="4">
        <v>377</v>
      </c>
      <c r="B378" s="4" t="s">
        <v>833</v>
      </c>
      <c r="C378" s="4" t="s">
        <v>134</v>
      </c>
      <c r="D378" s="4" t="s">
        <v>2280</v>
      </c>
      <c r="E378" s="4" t="s">
        <v>2281</v>
      </c>
      <c r="F378" s="4" t="s">
        <v>2282</v>
      </c>
      <c r="G378" s="4" t="s">
        <v>870</v>
      </c>
      <c r="H378" s="4" t="s">
        <v>2283</v>
      </c>
      <c r="J378" s="4" t="s">
        <v>2749</v>
      </c>
    </row>
    <row r="379" spans="1:10">
      <c r="A379" s="4">
        <v>378</v>
      </c>
      <c r="B379" s="4" t="s">
        <v>833</v>
      </c>
      <c r="C379" s="4" t="s">
        <v>134</v>
      </c>
      <c r="D379" s="4" t="s">
        <v>2284</v>
      </c>
      <c r="E379" s="4" t="s">
        <v>2285</v>
      </c>
      <c r="F379" s="4" t="s">
        <v>2286</v>
      </c>
      <c r="G379" s="4" t="s">
        <v>987</v>
      </c>
      <c r="H379" s="4" t="s">
        <v>2287</v>
      </c>
      <c r="J379" s="4" t="s">
        <v>2749</v>
      </c>
    </row>
    <row r="380" spans="1:10">
      <c r="A380" s="4">
        <v>379</v>
      </c>
      <c r="B380" s="4" t="s">
        <v>833</v>
      </c>
      <c r="C380" s="4" t="s">
        <v>134</v>
      </c>
      <c r="D380" s="4" t="s">
        <v>2288</v>
      </c>
      <c r="E380" s="4" t="s">
        <v>2289</v>
      </c>
      <c r="F380" s="4" t="s">
        <v>2290</v>
      </c>
      <c r="G380" s="4" t="s">
        <v>1870</v>
      </c>
      <c r="H380" s="4" t="s">
        <v>2291</v>
      </c>
      <c r="J380" s="4" t="s">
        <v>2749</v>
      </c>
    </row>
    <row r="381" spans="1:10">
      <c r="A381" s="4">
        <v>380</v>
      </c>
      <c r="B381" s="4" t="s">
        <v>833</v>
      </c>
      <c r="C381" s="4" t="s">
        <v>134</v>
      </c>
      <c r="D381" s="4" t="s">
        <v>2292</v>
      </c>
      <c r="E381" s="4" t="s">
        <v>2293</v>
      </c>
      <c r="F381" s="4" t="s">
        <v>2294</v>
      </c>
      <c r="G381" s="4" t="s">
        <v>1449</v>
      </c>
      <c r="H381" s="4" t="s">
        <v>2295</v>
      </c>
      <c r="J381" s="4" t="s">
        <v>2749</v>
      </c>
    </row>
    <row r="382" spans="1:10">
      <c r="A382" s="4">
        <v>381</v>
      </c>
      <c r="B382" s="4" t="s">
        <v>833</v>
      </c>
      <c r="C382" s="4" t="s">
        <v>134</v>
      </c>
      <c r="D382" s="4" t="s">
        <v>2296</v>
      </c>
      <c r="E382" s="4" t="s">
        <v>2297</v>
      </c>
      <c r="F382" s="4" t="s">
        <v>2298</v>
      </c>
      <c r="G382" s="4" t="s">
        <v>1206</v>
      </c>
      <c r="J382" s="4" t="s">
        <v>2749</v>
      </c>
    </row>
    <row r="383" spans="1:10">
      <c r="A383" s="4">
        <v>382</v>
      </c>
      <c r="B383" s="4" t="s">
        <v>833</v>
      </c>
      <c r="C383" s="4" t="s">
        <v>134</v>
      </c>
      <c r="D383" s="4" t="s">
        <v>2299</v>
      </c>
      <c r="E383" s="4" t="s">
        <v>2300</v>
      </c>
      <c r="F383" s="4" t="s">
        <v>2301</v>
      </c>
      <c r="G383" s="4" t="s">
        <v>1206</v>
      </c>
      <c r="H383" s="4" t="s">
        <v>2302</v>
      </c>
      <c r="J383" s="4" t="s">
        <v>2749</v>
      </c>
    </row>
    <row r="384" spans="1:10">
      <c r="A384" s="4">
        <v>383</v>
      </c>
      <c r="B384" s="4" t="s">
        <v>833</v>
      </c>
      <c r="C384" s="4" t="s">
        <v>134</v>
      </c>
      <c r="D384" s="4" t="s">
        <v>2303</v>
      </c>
      <c r="E384" s="4" t="s">
        <v>2304</v>
      </c>
      <c r="F384" s="4" t="s">
        <v>2305</v>
      </c>
      <c r="G384" s="4" t="s">
        <v>2306</v>
      </c>
      <c r="J384" s="4" t="s">
        <v>2749</v>
      </c>
    </row>
    <row r="385" spans="1:10">
      <c r="A385" s="4">
        <v>384</v>
      </c>
      <c r="B385" s="4" t="s">
        <v>833</v>
      </c>
      <c r="C385" s="4" t="s">
        <v>134</v>
      </c>
      <c r="D385" s="4" t="s">
        <v>2307</v>
      </c>
      <c r="E385" s="4" t="s">
        <v>2308</v>
      </c>
      <c r="F385" s="4" t="s">
        <v>2309</v>
      </c>
      <c r="G385" s="4" t="s">
        <v>905</v>
      </c>
      <c r="H385" s="4" t="s">
        <v>2310</v>
      </c>
      <c r="J385" s="4" t="s">
        <v>2749</v>
      </c>
    </row>
    <row r="386" spans="1:10">
      <c r="A386" s="4">
        <v>385</v>
      </c>
      <c r="B386" s="4" t="s">
        <v>833</v>
      </c>
      <c r="C386" s="4" t="s">
        <v>134</v>
      </c>
      <c r="D386" s="4" t="s">
        <v>2311</v>
      </c>
      <c r="E386" s="4" t="s">
        <v>2312</v>
      </c>
      <c r="F386" s="4" t="s">
        <v>2313</v>
      </c>
      <c r="G386" s="4" t="s">
        <v>2314</v>
      </c>
      <c r="H386" s="4" t="s">
        <v>2315</v>
      </c>
      <c r="J386" s="4" t="s">
        <v>2749</v>
      </c>
    </row>
    <row r="387" spans="1:10">
      <c r="A387" s="4">
        <v>386</v>
      </c>
      <c r="B387" s="4" t="s">
        <v>833</v>
      </c>
      <c r="C387" s="4" t="s">
        <v>134</v>
      </c>
      <c r="D387" s="4" t="s">
        <v>2316</v>
      </c>
      <c r="E387" s="4" t="s">
        <v>2317</v>
      </c>
      <c r="F387" s="4" t="s">
        <v>2318</v>
      </c>
      <c r="G387" s="4" t="s">
        <v>1031</v>
      </c>
      <c r="J387" s="4" t="s">
        <v>2749</v>
      </c>
    </row>
    <row r="388" spans="1:10">
      <c r="A388" s="4">
        <v>387</v>
      </c>
      <c r="B388" s="4" t="s">
        <v>833</v>
      </c>
      <c r="C388" s="4" t="s">
        <v>134</v>
      </c>
      <c r="D388" s="4" t="s">
        <v>2319</v>
      </c>
      <c r="E388" s="4" t="s">
        <v>2320</v>
      </c>
      <c r="F388" s="4" t="s">
        <v>2321</v>
      </c>
      <c r="G388" s="4" t="s">
        <v>1538</v>
      </c>
      <c r="H388" s="4" t="s">
        <v>1785</v>
      </c>
      <c r="J388" s="4" t="s">
        <v>2749</v>
      </c>
    </row>
    <row r="389" spans="1:10">
      <c r="A389" s="4">
        <v>388</v>
      </c>
      <c r="B389" s="4" t="s">
        <v>833</v>
      </c>
      <c r="C389" s="4" t="s">
        <v>134</v>
      </c>
      <c r="D389" s="4" t="s">
        <v>2322</v>
      </c>
      <c r="E389" s="4" t="s">
        <v>2323</v>
      </c>
      <c r="F389" s="4" t="s">
        <v>2324</v>
      </c>
      <c r="G389" s="4" t="s">
        <v>845</v>
      </c>
      <c r="J389" s="4" t="s">
        <v>2749</v>
      </c>
    </row>
    <row r="390" spans="1:10">
      <c r="A390" s="4">
        <v>389</v>
      </c>
      <c r="B390" s="4" t="s">
        <v>833</v>
      </c>
      <c r="C390" s="4" t="s">
        <v>134</v>
      </c>
      <c r="D390" s="4" t="s">
        <v>2325</v>
      </c>
      <c r="E390" s="4" t="s">
        <v>2326</v>
      </c>
      <c r="F390" s="4" t="s">
        <v>2327</v>
      </c>
      <c r="G390" s="4" t="s">
        <v>860</v>
      </c>
      <c r="J390" s="4" t="s">
        <v>2749</v>
      </c>
    </row>
    <row r="391" spans="1:10">
      <c r="A391" s="4">
        <v>390</v>
      </c>
      <c r="B391" s="4" t="s">
        <v>833</v>
      </c>
      <c r="C391" s="4" t="s">
        <v>134</v>
      </c>
      <c r="D391" s="4" t="s">
        <v>2328</v>
      </c>
      <c r="E391" s="4" t="s">
        <v>2329</v>
      </c>
      <c r="F391" s="4" t="s">
        <v>2330</v>
      </c>
      <c r="G391" s="4" t="s">
        <v>1431</v>
      </c>
      <c r="H391" s="4" t="s">
        <v>2331</v>
      </c>
      <c r="J391" s="4" t="s">
        <v>2749</v>
      </c>
    </row>
    <row r="392" spans="1:10">
      <c r="A392" s="4">
        <v>391</v>
      </c>
      <c r="B392" s="4" t="s">
        <v>833</v>
      </c>
      <c r="C392" s="4" t="s">
        <v>134</v>
      </c>
      <c r="D392" s="4" t="s">
        <v>2332</v>
      </c>
      <c r="E392" s="4" t="s">
        <v>2333</v>
      </c>
      <c r="F392" s="4" t="s">
        <v>2334</v>
      </c>
      <c r="G392" s="4" t="s">
        <v>995</v>
      </c>
      <c r="H392" s="4" t="s">
        <v>2335</v>
      </c>
      <c r="J392" s="4" t="s">
        <v>2749</v>
      </c>
    </row>
    <row r="393" spans="1:10">
      <c r="A393" s="4">
        <v>392</v>
      </c>
      <c r="B393" s="4" t="s">
        <v>833</v>
      </c>
      <c r="C393" s="4" t="s">
        <v>134</v>
      </c>
      <c r="D393" s="4" t="s">
        <v>2336</v>
      </c>
      <c r="E393" s="4" t="s">
        <v>2337</v>
      </c>
      <c r="F393" s="4" t="s">
        <v>2338</v>
      </c>
      <c r="G393" s="4" t="s">
        <v>1288</v>
      </c>
      <c r="J393" s="4" t="s">
        <v>2749</v>
      </c>
    </row>
    <row r="394" spans="1:10">
      <c r="A394" s="4">
        <v>393</v>
      </c>
      <c r="B394" s="4" t="s">
        <v>833</v>
      </c>
      <c r="C394" s="4" t="s">
        <v>134</v>
      </c>
      <c r="D394" s="4" t="s">
        <v>2339</v>
      </c>
      <c r="E394" s="4" t="s">
        <v>2337</v>
      </c>
      <c r="F394" s="4" t="s">
        <v>2340</v>
      </c>
      <c r="G394" s="4" t="s">
        <v>1031</v>
      </c>
      <c r="H394" s="4" t="s">
        <v>2341</v>
      </c>
      <c r="J394" s="4" t="s">
        <v>2749</v>
      </c>
    </row>
    <row r="395" spans="1:10">
      <c r="A395" s="4">
        <v>394</v>
      </c>
      <c r="B395" s="4" t="s">
        <v>833</v>
      </c>
      <c r="C395" s="4" t="s">
        <v>134</v>
      </c>
      <c r="D395" s="4" t="s">
        <v>2342</v>
      </c>
      <c r="E395" s="4" t="s">
        <v>2343</v>
      </c>
      <c r="F395" s="4" t="s">
        <v>2344</v>
      </c>
      <c r="G395" s="4" t="s">
        <v>1214</v>
      </c>
      <c r="H395" s="4" t="s">
        <v>2345</v>
      </c>
      <c r="J395" s="4" t="s">
        <v>2749</v>
      </c>
    </row>
    <row r="396" spans="1:10">
      <c r="A396" s="4">
        <v>395</v>
      </c>
      <c r="B396" s="4" t="s">
        <v>833</v>
      </c>
      <c r="C396" s="4" t="s">
        <v>134</v>
      </c>
      <c r="D396" s="4" t="s">
        <v>2346</v>
      </c>
      <c r="E396" s="4" t="s">
        <v>2347</v>
      </c>
      <c r="F396" s="4" t="s">
        <v>2348</v>
      </c>
      <c r="G396" s="4" t="s">
        <v>1005</v>
      </c>
      <c r="H396" s="4" t="s">
        <v>2349</v>
      </c>
      <c r="J396" s="4" t="s">
        <v>2749</v>
      </c>
    </row>
    <row r="397" spans="1:10">
      <c r="A397" s="4">
        <v>396</v>
      </c>
      <c r="B397" s="4" t="s">
        <v>833</v>
      </c>
      <c r="C397" s="4" t="s">
        <v>134</v>
      </c>
      <c r="D397" s="4" t="s">
        <v>2350</v>
      </c>
      <c r="E397" s="4" t="s">
        <v>2351</v>
      </c>
      <c r="F397" s="4" t="s">
        <v>2352</v>
      </c>
      <c r="G397" s="4" t="s">
        <v>987</v>
      </c>
      <c r="H397" s="4" t="s">
        <v>2353</v>
      </c>
      <c r="J397" s="4" t="s">
        <v>2749</v>
      </c>
    </row>
    <row r="398" spans="1:10">
      <c r="A398" s="4">
        <v>397</v>
      </c>
      <c r="B398" s="4" t="s">
        <v>833</v>
      </c>
      <c r="C398" s="4" t="s">
        <v>134</v>
      </c>
      <c r="D398" s="4" t="s">
        <v>2354</v>
      </c>
      <c r="E398" s="4" t="s">
        <v>2355</v>
      </c>
      <c r="F398" s="4" t="s">
        <v>2356</v>
      </c>
      <c r="G398" s="4" t="s">
        <v>1000</v>
      </c>
      <c r="J398" s="4" t="s">
        <v>2749</v>
      </c>
    </row>
    <row r="399" spans="1:10">
      <c r="A399" s="4">
        <v>398</v>
      </c>
      <c r="B399" s="4" t="s">
        <v>833</v>
      </c>
      <c r="C399" s="4" t="s">
        <v>134</v>
      </c>
      <c r="D399" s="4" t="s">
        <v>2357</v>
      </c>
      <c r="E399" s="4" t="s">
        <v>2358</v>
      </c>
      <c r="F399" s="4" t="s">
        <v>2359</v>
      </c>
      <c r="G399" s="4" t="s">
        <v>865</v>
      </c>
      <c r="H399" s="4" t="s">
        <v>2360</v>
      </c>
      <c r="J399" s="4" t="s">
        <v>2749</v>
      </c>
    </row>
    <row r="400" spans="1:10">
      <c r="A400" s="4">
        <v>399</v>
      </c>
      <c r="B400" s="4" t="s">
        <v>833</v>
      </c>
      <c r="C400" s="4" t="s">
        <v>134</v>
      </c>
      <c r="D400" s="4" t="s">
        <v>2361</v>
      </c>
      <c r="E400" s="4" t="s">
        <v>2362</v>
      </c>
      <c r="F400" s="4" t="s">
        <v>2363</v>
      </c>
      <c r="G400" s="4" t="s">
        <v>878</v>
      </c>
      <c r="H400" s="4" t="s">
        <v>2364</v>
      </c>
      <c r="J400" s="4" t="s">
        <v>2749</v>
      </c>
    </row>
    <row r="401" spans="1:10">
      <c r="A401" s="4">
        <v>400</v>
      </c>
      <c r="B401" s="4" t="s">
        <v>833</v>
      </c>
      <c r="C401" s="4" t="s">
        <v>134</v>
      </c>
      <c r="D401" s="4" t="s">
        <v>2365</v>
      </c>
      <c r="E401" s="4" t="s">
        <v>2366</v>
      </c>
      <c r="F401" s="4" t="s">
        <v>2367</v>
      </c>
      <c r="G401" s="4" t="s">
        <v>1005</v>
      </c>
      <c r="J401" s="4" t="s">
        <v>2749</v>
      </c>
    </row>
    <row r="402" spans="1:10">
      <c r="A402" s="4">
        <v>401</v>
      </c>
      <c r="B402" s="4" t="s">
        <v>833</v>
      </c>
      <c r="C402" s="4" t="s">
        <v>134</v>
      </c>
      <c r="D402" s="4" t="s">
        <v>2368</v>
      </c>
      <c r="E402" s="4" t="s">
        <v>2369</v>
      </c>
      <c r="F402" s="4" t="s">
        <v>2370</v>
      </c>
      <c r="G402" s="4" t="s">
        <v>1005</v>
      </c>
      <c r="J402" s="4" t="s">
        <v>2749</v>
      </c>
    </row>
    <row r="403" spans="1:10">
      <c r="A403" s="4">
        <v>402</v>
      </c>
      <c r="B403" s="4" t="s">
        <v>833</v>
      </c>
      <c r="C403" s="4" t="s">
        <v>134</v>
      </c>
      <c r="D403" s="4" t="s">
        <v>2371</v>
      </c>
      <c r="E403" s="4" t="s">
        <v>2372</v>
      </c>
      <c r="F403" s="4" t="s">
        <v>2373</v>
      </c>
      <c r="G403" s="4" t="s">
        <v>2374</v>
      </c>
      <c r="J403" s="4" t="s">
        <v>2749</v>
      </c>
    </row>
    <row r="404" spans="1:10">
      <c r="A404" s="4">
        <v>403</v>
      </c>
      <c r="B404" s="4" t="s">
        <v>833</v>
      </c>
      <c r="C404" s="4" t="s">
        <v>134</v>
      </c>
      <c r="D404" s="4" t="s">
        <v>2375</v>
      </c>
      <c r="E404" s="4" t="s">
        <v>2376</v>
      </c>
      <c r="F404" s="4" t="s">
        <v>2377</v>
      </c>
      <c r="G404" s="4" t="s">
        <v>1248</v>
      </c>
      <c r="H404" s="4" t="s">
        <v>2378</v>
      </c>
      <c r="J404" s="4" t="s">
        <v>2749</v>
      </c>
    </row>
    <row r="405" spans="1:10">
      <c r="A405" s="4">
        <v>404</v>
      </c>
      <c r="B405" s="4" t="s">
        <v>833</v>
      </c>
      <c r="C405" s="4" t="s">
        <v>134</v>
      </c>
      <c r="D405" s="4" t="s">
        <v>2379</v>
      </c>
      <c r="E405" s="4" t="s">
        <v>2380</v>
      </c>
      <c r="F405" s="4" t="s">
        <v>2381</v>
      </c>
      <c r="G405" s="4" t="s">
        <v>1071</v>
      </c>
      <c r="J405" s="4" t="s">
        <v>2749</v>
      </c>
    </row>
    <row r="406" spans="1:10">
      <c r="A406" s="4">
        <v>405</v>
      </c>
      <c r="B406" s="4" t="s">
        <v>833</v>
      </c>
      <c r="C406" s="4" t="s">
        <v>134</v>
      </c>
      <c r="D406" s="4" t="s">
        <v>2382</v>
      </c>
      <c r="E406" s="4" t="s">
        <v>2383</v>
      </c>
      <c r="F406" s="4" t="s">
        <v>2384</v>
      </c>
      <c r="G406" s="4" t="s">
        <v>1120</v>
      </c>
      <c r="H406" s="4" t="s">
        <v>2385</v>
      </c>
      <c r="J406" s="4" t="s">
        <v>2749</v>
      </c>
    </row>
    <row r="407" spans="1:10">
      <c r="A407" s="4">
        <v>406</v>
      </c>
      <c r="B407" s="4" t="s">
        <v>833</v>
      </c>
      <c r="C407" s="4" t="s">
        <v>134</v>
      </c>
      <c r="D407" s="4" t="s">
        <v>2386</v>
      </c>
      <c r="E407" s="4" t="s">
        <v>2387</v>
      </c>
      <c r="F407" s="4" t="s">
        <v>2388</v>
      </c>
      <c r="G407" s="4" t="s">
        <v>1031</v>
      </c>
      <c r="J407" s="4" t="s">
        <v>2749</v>
      </c>
    </row>
    <row r="408" spans="1:10">
      <c r="A408" s="4">
        <v>407</v>
      </c>
      <c r="B408" s="4" t="s">
        <v>833</v>
      </c>
      <c r="C408" s="4" t="s">
        <v>134</v>
      </c>
      <c r="D408" s="4" t="s">
        <v>2389</v>
      </c>
      <c r="E408" s="4" t="s">
        <v>2390</v>
      </c>
      <c r="F408" s="4" t="s">
        <v>2391</v>
      </c>
      <c r="G408" s="4" t="s">
        <v>1066</v>
      </c>
      <c r="H408" s="4" t="s">
        <v>2392</v>
      </c>
      <c r="J408" s="4" t="s">
        <v>2749</v>
      </c>
    </row>
    <row r="409" spans="1:10">
      <c r="A409" s="4">
        <v>408</v>
      </c>
      <c r="B409" s="4" t="s">
        <v>833</v>
      </c>
      <c r="C409" s="4" t="s">
        <v>134</v>
      </c>
      <c r="D409" s="4" t="s">
        <v>2393</v>
      </c>
      <c r="E409" s="4" t="s">
        <v>2394</v>
      </c>
      <c r="F409" s="4" t="s">
        <v>2395</v>
      </c>
      <c r="G409" s="4" t="s">
        <v>870</v>
      </c>
      <c r="J409" s="4" t="s">
        <v>2749</v>
      </c>
    </row>
    <row r="410" spans="1:10">
      <c r="A410" s="4">
        <v>409</v>
      </c>
      <c r="B410" s="4" t="s">
        <v>833</v>
      </c>
      <c r="C410" s="4" t="s">
        <v>134</v>
      </c>
      <c r="D410" s="4" t="s">
        <v>2396</v>
      </c>
      <c r="E410" s="4" t="s">
        <v>2397</v>
      </c>
      <c r="F410" s="4" t="s">
        <v>2398</v>
      </c>
      <c r="G410" s="4" t="s">
        <v>870</v>
      </c>
      <c r="J410" s="4" t="s">
        <v>2749</v>
      </c>
    </row>
    <row r="411" spans="1:10">
      <c r="A411" s="4">
        <v>410</v>
      </c>
      <c r="B411" s="4" t="s">
        <v>833</v>
      </c>
      <c r="C411" s="4" t="s">
        <v>134</v>
      </c>
      <c r="D411" s="4" t="s">
        <v>2399</v>
      </c>
      <c r="E411" s="4" t="s">
        <v>2400</v>
      </c>
      <c r="F411" s="4" t="s">
        <v>2401</v>
      </c>
      <c r="G411" s="4" t="s">
        <v>878</v>
      </c>
      <c r="J411" s="4" t="s">
        <v>2749</v>
      </c>
    </row>
    <row r="412" spans="1:10">
      <c r="A412" s="4">
        <v>411</v>
      </c>
      <c r="B412" s="4" t="s">
        <v>833</v>
      </c>
      <c r="C412" s="4" t="s">
        <v>134</v>
      </c>
      <c r="D412" s="4" t="s">
        <v>2402</v>
      </c>
      <c r="E412" s="4" t="s">
        <v>2403</v>
      </c>
      <c r="F412" s="4" t="s">
        <v>2404</v>
      </c>
      <c r="G412" s="4" t="s">
        <v>1131</v>
      </c>
      <c r="H412" s="4" t="s">
        <v>2405</v>
      </c>
      <c r="J412" s="4" t="s">
        <v>2749</v>
      </c>
    </row>
    <row r="413" spans="1:10">
      <c r="A413" s="4">
        <v>412</v>
      </c>
      <c r="B413" s="4" t="s">
        <v>833</v>
      </c>
      <c r="C413" s="4" t="s">
        <v>134</v>
      </c>
      <c r="D413" s="4" t="s">
        <v>2406</v>
      </c>
      <c r="E413" s="4" t="s">
        <v>2407</v>
      </c>
      <c r="F413" s="4" t="s">
        <v>2408</v>
      </c>
      <c r="G413" s="4" t="s">
        <v>1005</v>
      </c>
      <c r="J413" s="4" t="s">
        <v>2749</v>
      </c>
    </row>
    <row r="414" spans="1:10">
      <c r="A414" s="4">
        <v>413</v>
      </c>
      <c r="B414" s="4" t="s">
        <v>833</v>
      </c>
      <c r="C414" s="4" t="s">
        <v>134</v>
      </c>
      <c r="D414" s="4" t="s">
        <v>2409</v>
      </c>
      <c r="E414" s="4" t="s">
        <v>2410</v>
      </c>
      <c r="F414" s="4" t="s">
        <v>2411</v>
      </c>
      <c r="G414" s="4" t="s">
        <v>1066</v>
      </c>
      <c r="H414" s="4" t="s">
        <v>2412</v>
      </c>
      <c r="J414" s="4" t="s">
        <v>2749</v>
      </c>
    </row>
    <row r="415" spans="1:10">
      <c r="A415" s="4">
        <v>414</v>
      </c>
      <c r="B415" s="4" t="s">
        <v>833</v>
      </c>
      <c r="C415" s="4" t="s">
        <v>134</v>
      </c>
      <c r="D415" s="4" t="s">
        <v>2413</v>
      </c>
      <c r="E415" s="4" t="s">
        <v>2414</v>
      </c>
      <c r="F415" s="4" t="s">
        <v>2415</v>
      </c>
      <c r="G415" s="4" t="s">
        <v>1057</v>
      </c>
      <c r="H415" s="4" t="s">
        <v>2416</v>
      </c>
      <c r="J415" s="4" t="s">
        <v>2749</v>
      </c>
    </row>
    <row r="416" spans="1:10">
      <c r="A416" s="4">
        <v>415</v>
      </c>
      <c r="B416" s="4" t="s">
        <v>833</v>
      </c>
      <c r="C416" s="4" t="s">
        <v>134</v>
      </c>
      <c r="D416" s="4" t="s">
        <v>2417</v>
      </c>
      <c r="E416" s="4" t="s">
        <v>2418</v>
      </c>
      <c r="F416" s="4" t="s">
        <v>2419</v>
      </c>
      <c r="G416" s="4" t="s">
        <v>1071</v>
      </c>
      <c r="H416" s="4" t="s">
        <v>2420</v>
      </c>
      <c r="J416" s="4" t="s">
        <v>2749</v>
      </c>
    </row>
    <row r="417" spans="1:10">
      <c r="A417" s="4">
        <v>416</v>
      </c>
      <c r="B417" s="4" t="s">
        <v>833</v>
      </c>
      <c r="C417" s="4" t="s">
        <v>134</v>
      </c>
      <c r="D417" s="4" t="s">
        <v>2421</v>
      </c>
      <c r="E417" s="4" t="s">
        <v>2422</v>
      </c>
      <c r="F417" s="4" t="s">
        <v>2423</v>
      </c>
      <c r="G417" s="4" t="s">
        <v>1071</v>
      </c>
      <c r="H417" s="4" t="s">
        <v>2424</v>
      </c>
      <c r="J417" s="4" t="s">
        <v>2749</v>
      </c>
    </row>
    <row r="418" spans="1:10">
      <c r="A418" s="4">
        <v>417</v>
      </c>
      <c r="B418" s="4" t="s">
        <v>833</v>
      </c>
      <c r="C418" s="4" t="s">
        <v>134</v>
      </c>
      <c r="D418" s="4" t="s">
        <v>2425</v>
      </c>
      <c r="E418" s="4" t="s">
        <v>2426</v>
      </c>
      <c r="F418" s="4" t="s">
        <v>2427</v>
      </c>
      <c r="G418" s="4" t="s">
        <v>845</v>
      </c>
      <c r="H418" s="4" t="s">
        <v>2428</v>
      </c>
      <c r="J418" s="4" t="s">
        <v>2749</v>
      </c>
    </row>
    <row r="419" spans="1:10">
      <c r="A419" s="4">
        <v>418</v>
      </c>
      <c r="B419" s="4" t="s">
        <v>833</v>
      </c>
      <c r="C419" s="4" t="s">
        <v>134</v>
      </c>
      <c r="D419" s="4" t="s">
        <v>2429</v>
      </c>
      <c r="E419" s="4" t="s">
        <v>2430</v>
      </c>
      <c r="F419" s="4" t="s">
        <v>2431</v>
      </c>
      <c r="G419" s="4" t="s">
        <v>1066</v>
      </c>
      <c r="H419" s="4" t="s">
        <v>1781</v>
      </c>
      <c r="J419" s="4" t="s">
        <v>2749</v>
      </c>
    </row>
    <row r="420" spans="1:10">
      <c r="A420" s="4">
        <v>419</v>
      </c>
      <c r="B420" s="4" t="s">
        <v>833</v>
      </c>
      <c r="C420" s="4" t="s">
        <v>134</v>
      </c>
      <c r="D420" s="4" t="s">
        <v>2432</v>
      </c>
      <c r="E420" s="4" t="s">
        <v>2433</v>
      </c>
      <c r="F420" s="4" t="s">
        <v>2434</v>
      </c>
      <c r="G420" s="4" t="s">
        <v>1005</v>
      </c>
      <c r="J420" s="4" t="s">
        <v>2749</v>
      </c>
    </row>
    <row r="421" spans="1:10">
      <c r="A421" s="4">
        <v>420</v>
      </c>
      <c r="B421" s="4" t="s">
        <v>833</v>
      </c>
      <c r="C421" s="4" t="s">
        <v>134</v>
      </c>
      <c r="D421" s="4" t="s">
        <v>2435</v>
      </c>
      <c r="E421" s="4" t="s">
        <v>2436</v>
      </c>
      <c r="F421" s="4" t="s">
        <v>2437</v>
      </c>
      <c r="G421" s="4" t="s">
        <v>1152</v>
      </c>
      <c r="H421" s="4" t="s">
        <v>2438</v>
      </c>
      <c r="J421" s="4" t="s">
        <v>2749</v>
      </c>
    </row>
    <row r="422" spans="1:10">
      <c r="A422" s="4">
        <v>421</v>
      </c>
      <c r="B422" s="4" t="s">
        <v>833</v>
      </c>
      <c r="C422" s="4" t="s">
        <v>134</v>
      </c>
      <c r="D422" s="4" t="s">
        <v>2439</v>
      </c>
      <c r="E422" s="4" t="s">
        <v>2440</v>
      </c>
      <c r="F422" s="4" t="s">
        <v>2441</v>
      </c>
      <c r="G422" s="4" t="s">
        <v>987</v>
      </c>
      <c r="J422" s="4" t="s">
        <v>2749</v>
      </c>
    </row>
    <row r="423" spans="1:10">
      <c r="A423" s="4">
        <v>422</v>
      </c>
      <c r="B423" s="4" t="s">
        <v>833</v>
      </c>
      <c r="C423" s="4" t="s">
        <v>134</v>
      </c>
      <c r="D423" s="4" t="s">
        <v>2442</v>
      </c>
      <c r="E423" s="4" t="s">
        <v>2443</v>
      </c>
      <c r="F423" s="4" t="s">
        <v>2444</v>
      </c>
      <c r="G423" s="4" t="s">
        <v>1523</v>
      </c>
      <c r="J423" s="4" t="s">
        <v>2749</v>
      </c>
    </row>
    <row r="424" spans="1:10">
      <c r="A424" s="4">
        <v>423</v>
      </c>
      <c r="B424" s="4" t="s">
        <v>833</v>
      </c>
      <c r="C424" s="4" t="s">
        <v>134</v>
      </c>
      <c r="D424" s="4" t="s">
        <v>2445</v>
      </c>
      <c r="E424" s="4" t="s">
        <v>2446</v>
      </c>
      <c r="F424" s="4" t="s">
        <v>2447</v>
      </c>
      <c r="G424" s="4" t="s">
        <v>1175</v>
      </c>
      <c r="J424" s="4" t="s">
        <v>2749</v>
      </c>
    </row>
    <row r="425" spans="1:10">
      <c r="A425" s="4">
        <v>424</v>
      </c>
      <c r="B425" s="4" t="s">
        <v>833</v>
      </c>
      <c r="C425" s="4" t="s">
        <v>134</v>
      </c>
      <c r="D425" s="4" t="s">
        <v>2448</v>
      </c>
      <c r="E425" s="4" t="s">
        <v>2449</v>
      </c>
      <c r="F425" s="4" t="s">
        <v>2450</v>
      </c>
      <c r="G425" s="4" t="s">
        <v>1031</v>
      </c>
      <c r="H425" s="4" t="s">
        <v>2451</v>
      </c>
      <c r="J425" s="4" t="s">
        <v>2749</v>
      </c>
    </row>
    <row r="426" spans="1:10">
      <c r="A426" s="4">
        <v>425</v>
      </c>
      <c r="B426" s="4" t="s">
        <v>833</v>
      </c>
      <c r="C426" s="4" t="s">
        <v>134</v>
      </c>
      <c r="D426" s="4" t="s">
        <v>2452</v>
      </c>
      <c r="E426" s="4" t="s">
        <v>2453</v>
      </c>
      <c r="F426" s="4" t="s">
        <v>2454</v>
      </c>
      <c r="G426" s="4" t="s">
        <v>870</v>
      </c>
      <c r="H426" s="4" t="s">
        <v>2455</v>
      </c>
      <c r="J426" s="4" t="s">
        <v>2749</v>
      </c>
    </row>
    <row r="427" spans="1:10">
      <c r="A427" s="4">
        <v>426</v>
      </c>
      <c r="B427" s="4" t="s">
        <v>833</v>
      </c>
      <c r="C427" s="4" t="s">
        <v>134</v>
      </c>
      <c r="D427" s="4" t="s">
        <v>2456</v>
      </c>
      <c r="E427" s="4" t="s">
        <v>2457</v>
      </c>
      <c r="F427" s="4" t="s">
        <v>2458</v>
      </c>
      <c r="G427" s="4" t="s">
        <v>845</v>
      </c>
      <c r="H427" s="4" t="s">
        <v>2459</v>
      </c>
      <c r="J427" s="4" t="s">
        <v>2749</v>
      </c>
    </row>
    <row r="428" spans="1:10">
      <c r="A428" s="4">
        <v>427</v>
      </c>
      <c r="B428" s="4" t="s">
        <v>833</v>
      </c>
      <c r="C428" s="4" t="s">
        <v>134</v>
      </c>
      <c r="D428" s="4" t="s">
        <v>2460</v>
      </c>
      <c r="E428" s="4" t="s">
        <v>2461</v>
      </c>
      <c r="F428" s="4" t="s">
        <v>2462</v>
      </c>
      <c r="G428" s="4" t="s">
        <v>1066</v>
      </c>
      <c r="H428" s="4" t="s">
        <v>2463</v>
      </c>
      <c r="J428" s="4" t="s">
        <v>2749</v>
      </c>
    </row>
    <row r="429" spans="1:10">
      <c r="A429" s="4">
        <v>428</v>
      </c>
      <c r="B429" s="4" t="s">
        <v>833</v>
      </c>
      <c r="C429" s="4" t="s">
        <v>134</v>
      </c>
      <c r="D429" s="4" t="s">
        <v>2464</v>
      </c>
      <c r="E429" s="4" t="s">
        <v>2465</v>
      </c>
      <c r="F429" s="4" t="s">
        <v>2466</v>
      </c>
      <c r="G429" s="4" t="s">
        <v>1214</v>
      </c>
      <c r="J429" s="4" t="s">
        <v>2749</v>
      </c>
    </row>
    <row r="430" spans="1:10">
      <c r="A430" s="4">
        <v>429</v>
      </c>
      <c r="B430" s="4" t="s">
        <v>833</v>
      </c>
      <c r="C430" s="4" t="s">
        <v>134</v>
      </c>
      <c r="D430" s="4" t="s">
        <v>2467</v>
      </c>
      <c r="E430" s="4" t="s">
        <v>2468</v>
      </c>
      <c r="F430" s="4" t="s">
        <v>2469</v>
      </c>
      <c r="G430" s="4" t="s">
        <v>841</v>
      </c>
      <c r="H430" s="4" t="s">
        <v>2470</v>
      </c>
      <c r="J430" s="4" t="s">
        <v>2749</v>
      </c>
    </row>
    <row r="431" spans="1:10">
      <c r="A431" s="4">
        <v>430</v>
      </c>
      <c r="B431" s="4" t="s">
        <v>833</v>
      </c>
      <c r="C431" s="4" t="s">
        <v>134</v>
      </c>
      <c r="D431" s="4" t="s">
        <v>2471</v>
      </c>
      <c r="E431" s="4" t="s">
        <v>2472</v>
      </c>
      <c r="F431" s="4" t="s">
        <v>2473</v>
      </c>
      <c r="G431" s="4" t="s">
        <v>1822</v>
      </c>
      <c r="H431" s="4" t="s">
        <v>1781</v>
      </c>
      <c r="J431" s="4" t="s">
        <v>2749</v>
      </c>
    </row>
    <row r="432" spans="1:10">
      <c r="A432" s="4">
        <v>431</v>
      </c>
      <c r="B432" s="4" t="s">
        <v>833</v>
      </c>
      <c r="C432" s="4" t="s">
        <v>134</v>
      </c>
      <c r="D432" s="4" t="s">
        <v>2474</v>
      </c>
      <c r="E432" s="4" t="s">
        <v>2475</v>
      </c>
      <c r="F432" s="4" t="s">
        <v>2476</v>
      </c>
      <c r="G432" s="4" t="s">
        <v>1214</v>
      </c>
      <c r="H432" s="4" t="s">
        <v>2477</v>
      </c>
      <c r="J432" s="4" t="s">
        <v>2749</v>
      </c>
    </row>
    <row r="433" spans="1:10">
      <c r="A433" s="4">
        <v>432</v>
      </c>
      <c r="B433" s="4" t="s">
        <v>833</v>
      </c>
      <c r="C433" s="4" t="s">
        <v>134</v>
      </c>
      <c r="D433" s="4" t="s">
        <v>2478</v>
      </c>
      <c r="E433" s="4" t="s">
        <v>2479</v>
      </c>
      <c r="F433" s="4" t="s">
        <v>2480</v>
      </c>
      <c r="G433" s="4" t="s">
        <v>860</v>
      </c>
      <c r="J433" s="4" t="s">
        <v>2749</v>
      </c>
    </row>
    <row r="434" spans="1:10">
      <c r="A434" s="4">
        <v>433</v>
      </c>
      <c r="B434" s="4" t="s">
        <v>833</v>
      </c>
      <c r="C434" s="4" t="s">
        <v>134</v>
      </c>
      <c r="D434" s="4" t="s">
        <v>2481</v>
      </c>
      <c r="E434" s="4" t="s">
        <v>2482</v>
      </c>
      <c r="F434" s="4" t="s">
        <v>1151</v>
      </c>
      <c r="G434" s="4" t="s">
        <v>2483</v>
      </c>
      <c r="H434" s="4" t="s">
        <v>2484</v>
      </c>
      <c r="J434" s="4" t="s">
        <v>2749</v>
      </c>
    </row>
    <row r="435" spans="1:10">
      <c r="A435" s="4">
        <v>434</v>
      </c>
      <c r="B435" s="4" t="s">
        <v>833</v>
      </c>
      <c r="C435" s="4" t="s">
        <v>134</v>
      </c>
      <c r="D435" s="4" t="s">
        <v>2485</v>
      </c>
      <c r="E435" s="4" t="s">
        <v>2486</v>
      </c>
      <c r="F435" s="4" t="s">
        <v>2487</v>
      </c>
      <c r="G435" s="4" t="s">
        <v>2488</v>
      </c>
      <c r="J435" s="4" t="s">
        <v>2749</v>
      </c>
    </row>
    <row r="436" spans="1:10">
      <c r="A436" s="4">
        <v>435</v>
      </c>
      <c r="B436" s="4" t="s">
        <v>833</v>
      </c>
      <c r="C436" s="4" t="s">
        <v>134</v>
      </c>
      <c r="D436" s="4" t="s">
        <v>2489</v>
      </c>
      <c r="E436" s="4" t="s">
        <v>2490</v>
      </c>
      <c r="F436" s="4" t="s">
        <v>2487</v>
      </c>
      <c r="G436" s="4" t="s">
        <v>2491</v>
      </c>
      <c r="J436" s="4" t="s">
        <v>2749</v>
      </c>
    </row>
    <row r="437" spans="1:10">
      <c r="A437" s="4">
        <v>436</v>
      </c>
      <c r="B437" s="4" t="s">
        <v>833</v>
      </c>
      <c r="C437" s="4" t="s">
        <v>134</v>
      </c>
      <c r="D437" s="4" t="s">
        <v>2492</v>
      </c>
      <c r="E437" s="4" t="s">
        <v>2493</v>
      </c>
      <c r="F437" s="4" t="s">
        <v>2494</v>
      </c>
      <c r="G437" s="4" t="s">
        <v>970</v>
      </c>
      <c r="J437" s="4" t="s">
        <v>2749</v>
      </c>
    </row>
    <row r="438" spans="1:10">
      <c r="A438" s="4">
        <v>437</v>
      </c>
      <c r="B438" s="4" t="s">
        <v>833</v>
      </c>
      <c r="C438" s="4" t="s">
        <v>134</v>
      </c>
      <c r="D438" s="4" t="s">
        <v>2495</v>
      </c>
      <c r="E438" s="4" t="s">
        <v>2496</v>
      </c>
      <c r="F438" s="4" t="s">
        <v>2497</v>
      </c>
      <c r="G438" s="4" t="s">
        <v>1730</v>
      </c>
      <c r="H438" s="4" t="s">
        <v>2498</v>
      </c>
      <c r="J438" s="4" t="s">
        <v>2749</v>
      </c>
    </row>
    <row r="439" spans="1:10">
      <c r="A439" s="4">
        <v>438</v>
      </c>
      <c r="B439" s="4" t="s">
        <v>833</v>
      </c>
      <c r="C439" s="4" t="s">
        <v>134</v>
      </c>
      <c r="D439" s="4" t="s">
        <v>2499</v>
      </c>
      <c r="E439" s="4" t="s">
        <v>2500</v>
      </c>
      <c r="F439" s="4" t="s">
        <v>2501</v>
      </c>
      <c r="G439" s="4" t="s">
        <v>1835</v>
      </c>
      <c r="J439" s="4" t="s">
        <v>2749</v>
      </c>
    </row>
    <row r="440" spans="1:10">
      <c r="A440" s="4">
        <v>439</v>
      </c>
      <c r="B440" s="4" t="s">
        <v>833</v>
      </c>
      <c r="C440" s="4" t="s">
        <v>134</v>
      </c>
      <c r="D440" s="4" t="s">
        <v>2502</v>
      </c>
      <c r="E440" s="4" t="s">
        <v>2503</v>
      </c>
      <c r="F440" s="4" t="s">
        <v>2504</v>
      </c>
      <c r="G440" s="4" t="s">
        <v>2505</v>
      </c>
      <c r="H440" s="4" t="s">
        <v>2506</v>
      </c>
      <c r="J440" s="4" t="s">
        <v>2749</v>
      </c>
    </row>
    <row r="441" spans="1:10">
      <c r="A441" s="4">
        <v>440</v>
      </c>
      <c r="B441" s="4" t="s">
        <v>833</v>
      </c>
      <c r="C441" s="4" t="s">
        <v>134</v>
      </c>
      <c r="D441" s="4" t="s">
        <v>2507</v>
      </c>
      <c r="E441" s="4" t="s">
        <v>2508</v>
      </c>
      <c r="F441" s="4" t="s">
        <v>2509</v>
      </c>
      <c r="G441" s="4" t="s">
        <v>2510</v>
      </c>
      <c r="H441" s="4" t="s">
        <v>2511</v>
      </c>
      <c r="J441" s="4" t="s">
        <v>2749</v>
      </c>
    </row>
    <row r="442" spans="1:10">
      <c r="A442" s="4">
        <v>441</v>
      </c>
      <c r="B442" s="4" t="s">
        <v>833</v>
      </c>
      <c r="C442" s="4" t="s">
        <v>134</v>
      </c>
      <c r="D442" s="4" t="s">
        <v>2512</v>
      </c>
      <c r="E442" s="4" t="s">
        <v>2513</v>
      </c>
      <c r="F442" s="4" t="s">
        <v>2514</v>
      </c>
      <c r="G442" s="4" t="s">
        <v>905</v>
      </c>
      <c r="H442" s="4" t="s">
        <v>2515</v>
      </c>
      <c r="J442" s="4" t="s">
        <v>2749</v>
      </c>
    </row>
    <row r="443" spans="1:10">
      <c r="A443" s="4">
        <v>442</v>
      </c>
      <c r="B443" s="4" t="s">
        <v>833</v>
      </c>
      <c r="C443" s="4" t="s">
        <v>134</v>
      </c>
      <c r="D443" s="4" t="s">
        <v>2516</v>
      </c>
      <c r="E443" s="4" t="s">
        <v>2517</v>
      </c>
      <c r="F443" s="4" t="s">
        <v>2518</v>
      </c>
      <c r="G443" s="4" t="s">
        <v>850</v>
      </c>
      <c r="J443" s="4" t="s">
        <v>2749</v>
      </c>
    </row>
    <row r="444" spans="1:10">
      <c r="A444" s="4">
        <v>443</v>
      </c>
      <c r="B444" s="4" t="s">
        <v>833</v>
      </c>
      <c r="C444" s="4" t="s">
        <v>134</v>
      </c>
      <c r="D444" s="4" t="s">
        <v>2519</v>
      </c>
      <c r="E444" s="4" t="s">
        <v>2520</v>
      </c>
      <c r="F444" s="4" t="s">
        <v>2521</v>
      </c>
      <c r="G444" s="4" t="s">
        <v>1031</v>
      </c>
      <c r="H444" s="4" t="s">
        <v>2522</v>
      </c>
      <c r="J444" s="4" t="s">
        <v>2749</v>
      </c>
    </row>
    <row r="445" spans="1:10">
      <c r="A445" s="4">
        <v>444</v>
      </c>
      <c r="B445" s="4" t="s">
        <v>833</v>
      </c>
      <c r="C445" s="4" t="s">
        <v>134</v>
      </c>
      <c r="D445" s="4" t="s">
        <v>2523</v>
      </c>
      <c r="E445" s="4" t="s">
        <v>2524</v>
      </c>
      <c r="F445" s="4" t="s">
        <v>2525</v>
      </c>
      <c r="G445" s="4" t="s">
        <v>1730</v>
      </c>
      <c r="H445" s="4" t="s">
        <v>2526</v>
      </c>
      <c r="J445" s="4" t="s">
        <v>2749</v>
      </c>
    </row>
    <row r="446" spans="1:10">
      <c r="A446" s="4">
        <v>445</v>
      </c>
      <c r="B446" s="4" t="s">
        <v>833</v>
      </c>
      <c r="C446" s="4" t="s">
        <v>134</v>
      </c>
      <c r="D446" s="4" t="s">
        <v>2527</v>
      </c>
      <c r="E446" s="4" t="s">
        <v>2528</v>
      </c>
      <c r="F446" s="4" t="s">
        <v>2529</v>
      </c>
      <c r="G446" s="4" t="s">
        <v>1031</v>
      </c>
      <c r="J446" s="4" t="s">
        <v>2749</v>
      </c>
    </row>
    <row r="447" spans="1:10">
      <c r="A447" s="4">
        <v>446</v>
      </c>
      <c r="B447" s="4" t="s">
        <v>833</v>
      </c>
      <c r="C447" s="4" t="s">
        <v>134</v>
      </c>
      <c r="D447" s="4" t="s">
        <v>2530</v>
      </c>
      <c r="E447" s="4" t="s">
        <v>2531</v>
      </c>
      <c r="F447" s="4" t="s">
        <v>2529</v>
      </c>
      <c r="G447" s="4" t="s">
        <v>2532</v>
      </c>
      <c r="J447" s="4" t="s">
        <v>2749</v>
      </c>
    </row>
    <row r="448" spans="1:10">
      <c r="A448" s="4">
        <v>447</v>
      </c>
      <c r="B448" s="4" t="s">
        <v>833</v>
      </c>
      <c r="C448" s="4" t="s">
        <v>134</v>
      </c>
      <c r="D448" s="4" t="s">
        <v>2533</v>
      </c>
      <c r="E448" s="4" t="s">
        <v>2534</v>
      </c>
      <c r="F448" s="4" t="s">
        <v>2535</v>
      </c>
      <c r="G448" s="4" t="s">
        <v>905</v>
      </c>
      <c r="H448" s="4" t="s">
        <v>2536</v>
      </c>
      <c r="J448" s="4" t="s">
        <v>2749</v>
      </c>
    </row>
    <row r="449" spans="1:10">
      <c r="A449" s="4">
        <v>448</v>
      </c>
      <c r="B449" s="4" t="s">
        <v>833</v>
      </c>
      <c r="C449" s="4" t="s">
        <v>134</v>
      </c>
      <c r="D449" s="4" t="s">
        <v>2537</v>
      </c>
      <c r="E449" s="4" t="s">
        <v>2538</v>
      </c>
      <c r="F449" s="4" t="s">
        <v>2539</v>
      </c>
      <c r="G449" s="4" t="s">
        <v>870</v>
      </c>
      <c r="H449" s="4" t="s">
        <v>2540</v>
      </c>
      <c r="J449" s="4" t="s">
        <v>2749</v>
      </c>
    </row>
    <row r="450" spans="1:10">
      <c r="A450" s="4">
        <v>449</v>
      </c>
      <c r="B450" s="4" t="s">
        <v>833</v>
      </c>
      <c r="C450" s="4" t="s">
        <v>134</v>
      </c>
      <c r="D450" s="4" t="s">
        <v>2541</v>
      </c>
      <c r="E450" s="4" t="s">
        <v>2542</v>
      </c>
      <c r="F450" s="4" t="s">
        <v>2543</v>
      </c>
      <c r="G450" s="4" t="s">
        <v>1066</v>
      </c>
      <c r="J450" s="4" t="s">
        <v>2749</v>
      </c>
    </row>
    <row r="451" spans="1:10">
      <c r="A451" s="4">
        <v>450</v>
      </c>
      <c r="B451" s="4" t="s">
        <v>833</v>
      </c>
      <c r="C451" s="4" t="s">
        <v>134</v>
      </c>
      <c r="D451" s="4" t="s">
        <v>2544</v>
      </c>
      <c r="E451" s="4" t="s">
        <v>2545</v>
      </c>
      <c r="F451" s="4" t="s">
        <v>2546</v>
      </c>
      <c r="G451" s="4" t="s">
        <v>1166</v>
      </c>
      <c r="J451" s="4" t="s">
        <v>2749</v>
      </c>
    </row>
    <row r="452" spans="1:10">
      <c r="A452" s="4">
        <v>451</v>
      </c>
      <c r="B452" s="4" t="s">
        <v>833</v>
      </c>
      <c r="C452" s="4" t="s">
        <v>134</v>
      </c>
      <c r="D452" s="4" t="s">
        <v>2547</v>
      </c>
      <c r="E452" s="4" t="s">
        <v>2548</v>
      </c>
      <c r="F452" s="4" t="s">
        <v>2549</v>
      </c>
      <c r="G452" s="4" t="s">
        <v>845</v>
      </c>
      <c r="J452" s="4" t="s">
        <v>2749</v>
      </c>
    </row>
    <row r="453" spans="1:10">
      <c r="A453" s="4">
        <v>452</v>
      </c>
      <c r="B453" s="4" t="s">
        <v>833</v>
      </c>
      <c r="C453" s="4" t="s">
        <v>134</v>
      </c>
      <c r="D453" s="4" t="s">
        <v>2550</v>
      </c>
      <c r="E453" s="4" t="s">
        <v>2551</v>
      </c>
      <c r="F453" s="4" t="s">
        <v>2552</v>
      </c>
      <c r="G453" s="4" t="s">
        <v>923</v>
      </c>
      <c r="H453" s="4" t="s">
        <v>2553</v>
      </c>
      <c r="J453" s="4" t="s">
        <v>2749</v>
      </c>
    </row>
    <row r="454" spans="1:10">
      <c r="A454" s="4">
        <v>453</v>
      </c>
      <c r="B454" s="4" t="s">
        <v>833</v>
      </c>
      <c r="C454" s="4" t="s">
        <v>134</v>
      </c>
      <c r="D454" s="4" t="s">
        <v>2554</v>
      </c>
      <c r="E454" s="4" t="s">
        <v>2555</v>
      </c>
      <c r="F454" s="4" t="s">
        <v>2556</v>
      </c>
      <c r="G454" s="4" t="s">
        <v>1071</v>
      </c>
      <c r="J454" s="4" t="s">
        <v>2749</v>
      </c>
    </row>
    <row r="455" spans="1:10">
      <c r="A455" s="4">
        <v>454</v>
      </c>
      <c r="B455" s="4" t="s">
        <v>833</v>
      </c>
      <c r="C455" s="4" t="s">
        <v>134</v>
      </c>
      <c r="D455" s="4" t="s">
        <v>2557</v>
      </c>
      <c r="E455" s="4" t="s">
        <v>2558</v>
      </c>
      <c r="F455" s="4" t="s">
        <v>2559</v>
      </c>
      <c r="G455" s="4" t="s">
        <v>1214</v>
      </c>
      <c r="H455" s="4" t="s">
        <v>2560</v>
      </c>
      <c r="J455" s="4" t="s">
        <v>2749</v>
      </c>
    </row>
    <row r="456" spans="1:10">
      <c r="A456" s="4">
        <v>455</v>
      </c>
      <c r="B456" s="4" t="s">
        <v>833</v>
      </c>
      <c r="C456" s="4" t="s">
        <v>134</v>
      </c>
      <c r="D456" s="4" t="s">
        <v>2561</v>
      </c>
      <c r="E456" s="4" t="s">
        <v>2562</v>
      </c>
      <c r="F456" s="4" t="s">
        <v>2563</v>
      </c>
      <c r="G456" s="4" t="s">
        <v>1000</v>
      </c>
      <c r="H456" s="4" t="s">
        <v>2564</v>
      </c>
      <c r="J456" s="4" t="s">
        <v>2749</v>
      </c>
    </row>
    <row r="457" spans="1:10">
      <c r="A457" s="4">
        <v>456</v>
      </c>
      <c r="B457" s="4" t="s">
        <v>833</v>
      </c>
      <c r="C457" s="4" t="s">
        <v>134</v>
      </c>
      <c r="D457" s="4" t="s">
        <v>2565</v>
      </c>
      <c r="E457" s="4" t="s">
        <v>2566</v>
      </c>
      <c r="F457" s="4" t="s">
        <v>2567</v>
      </c>
      <c r="G457" s="4" t="s">
        <v>1288</v>
      </c>
      <c r="J457" s="4" t="s">
        <v>2749</v>
      </c>
    </row>
    <row r="458" spans="1:10">
      <c r="A458" s="4">
        <v>457</v>
      </c>
      <c r="B458" s="4" t="s">
        <v>833</v>
      </c>
      <c r="C458" s="4" t="s">
        <v>134</v>
      </c>
      <c r="D458" s="4" t="s">
        <v>2568</v>
      </c>
      <c r="E458" s="4" t="s">
        <v>2569</v>
      </c>
      <c r="F458" s="4" t="s">
        <v>2570</v>
      </c>
      <c r="G458" s="4" t="s">
        <v>1206</v>
      </c>
      <c r="H458" s="4" t="s">
        <v>2571</v>
      </c>
      <c r="J458" s="4" t="s">
        <v>2749</v>
      </c>
    </row>
    <row r="459" spans="1:10">
      <c r="A459" s="4">
        <v>458</v>
      </c>
      <c r="B459" s="4" t="s">
        <v>833</v>
      </c>
      <c r="C459" s="4" t="s">
        <v>134</v>
      </c>
      <c r="D459" s="4" t="s">
        <v>2572</v>
      </c>
      <c r="E459" s="4" t="s">
        <v>2573</v>
      </c>
      <c r="F459" s="4" t="s">
        <v>2574</v>
      </c>
      <c r="G459" s="4" t="s">
        <v>1023</v>
      </c>
      <c r="J459" s="4" t="s">
        <v>2749</v>
      </c>
    </row>
    <row r="460" spans="1:10">
      <c r="A460" s="4">
        <v>459</v>
      </c>
      <c r="B460" s="4" t="s">
        <v>833</v>
      </c>
      <c r="C460" s="4" t="s">
        <v>134</v>
      </c>
      <c r="D460" s="4" t="s">
        <v>2575</v>
      </c>
      <c r="E460" s="4" t="s">
        <v>2576</v>
      </c>
      <c r="F460" s="4" t="s">
        <v>2577</v>
      </c>
      <c r="G460" s="4" t="s">
        <v>2578</v>
      </c>
      <c r="H460" s="4" t="s">
        <v>2579</v>
      </c>
      <c r="J460" s="4" t="s">
        <v>2749</v>
      </c>
    </row>
    <row r="461" spans="1:10">
      <c r="A461" s="4">
        <v>460</v>
      </c>
      <c r="B461" s="4" t="s">
        <v>833</v>
      </c>
      <c r="C461" s="4" t="s">
        <v>134</v>
      </c>
      <c r="D461" s="4" t="s">
        <v>2580</v>
      </c>
      <c r="E461" s="4" t="s">
        <v>2581</v>
      </c>
      <c r="F461" s="4" t="s">
        <v>2582</v>
      </c>
      <c r="G461" s="4" t="s">
        <v>1214</v>
      </c>
      <c r="J461" s="4" t="s">
        <v>2749</v>
      </c>
    </row>
    <row r="462" spans="1:10">
      <c r="A462" s="4">
        <v>461</v>
      </c>
      <c r="B462" s="4" t="s">
        <v>833</v>
      </c>
      <c r="C462" s="4" t="s">
        <v>134</v>
      </c>
      <c r="D462" s="4" t="s">
        <v>2583</v>
      </c>
      <c r="E462" s="4" t="s">
        <v>2584</v>
      </c>
      <c r="F462" s="4" t="s">
        <v>2585</v>
      </c>
      <c r="G462" s="4" t="s">
        <v>995</v>
      </c>
      <c r="H462" s="4" t="s">
        <v>2586</v>
      </c>
      <c r="J462" s="4" t="s">
        <v>2749</v>
      </c>
    </row>
    <row r="463" spans="1:10">
      <c r="A463" s="4">
        <v>462</v>
      </c>
      <c r="B463" s="4" t="s">
        <v>833</v>
      </c>
      <c r="C463" s="4" t="s">
        <v>134</v>
      </c>
      <c r="D463" s="4" t="s">
        <v>2587</v>
      </c>
      <c r="E463" s="4" t="s">
        <v>2588</v>
      </c>
      <c r="F463" s="4" t="s">
        <v>2589</v>
      </c>
      <c r="G463" s="4" t="s">
        <v>1031</v>
      </c>
      <c r="H463" s="4" t="s">
        <v>2590</v>
      </c>
      <c r="J463" s="4" t="s">
        <v>2749</v>
      </c>
    </row>
    <row r="464" spans="1:10">
      <c r="A464" s="4">
        <v>463</v>
      </c>
      <c r="B464" s="4" t="s">
        <v>833</v>
      </c>
      <c r="C464" s="4" t="s">
        <v>134</v>
      </c>
      <c r="D464" s="4" t="s">
        <v>2591</v>
      </c>
      <c r="E464" s="4" t="s">
        <v>2592</v>
      </c>
      <c r="F464" s="4" t="s">
        <v>2593</v>
      </c>
      <c r="G464" s="4" t="s">
        <v>1288</v>
      </c>
      <c r="J464" s="4" t="s">
        <v>2749</v>
      </c>
    </row>
    <row r="465" spans="1:10">
      <c r="A465" s="4">
        <v>464</v>
      </c>
      <c r="B465" s="4" t="s">
        <v>833</v>
      </c>
      <c r="C465" s="4" t="s">
        <v>134</v>
      </c>
      <c r="D465" s="4" t="s">
        <v>2594</v>
      </c>
      <c r="E465" s="4" t="s">
        <v>2595</v>
      </c>
      <c r="F465" s="4" t="s">
        <v>2596</v>
      </c>
      <c r="G465" s="4" t="s">
        <v>860</v>
      </c>
      <c r="J465" s="4" t="s">
        <v>2749</v>
      </c>
    </row>
    <row r="466" spans="1:10">
      <c r="A466" s="4">
        <v>465</v>
      </c>
      <c r="B466" s="4" t="s">
        <v>833</v>
      </c>
      <c r="C466" s="4" t="s">
        <v>134</v>
      </c>
      <c r="D466" s="4" t="s">
        <v>2597</v>
      </c>
      <c r="E466" s="4" t="s">
        <v>2598</v>
      </c>
      <c r="F466" s="4" t="s">
        <v>2599</v>
      </c>
      <c r="G466" s="4" t="s">
        <v>1214</v>
      </c>
      <c r="H466" s="4" t="s">
        <v>2600</v>
      </c>
      <c r="J466" s="4" t="s">
        <v>2749</v>
      </c>
    </row>
    <row r="467" spans="1:10">
      <c r="A467" s="4">
        <v>466</v>
      </c>
      <c r="B467" s="4" t="s">
        <v>833</v>
      </c>
      <c r="C467" s="4" t="s">
        <v>134</v>
      </c>
      <c r="D467" s="4" t="s">
        <v>2601</v>
      </c>
      <c r="E467" s="4" t="s">
        <v>2602</v>
      </c>
      <c r="F467" s="4" t="s">
        <v>2603</v>
      </c>
      <c r="G467" s="4" t="s">
        <v>1080</v>
      </c>
      <c r="J467" s="4" t="s">
        <v>2749</v>
      </c>
    </row>
    <row r="468" spans="1:10">
      <c r="A468" s="4">
        <v>467</v>
      </c>
      <c r="B468" s="4" t="s">
        <v>833</v>
      </c>
      <c r="C468" s="4" t="s">
        <v>134</v>
      </c>
      <c r="D468" s="4" t="s">
        <v>2604</v>
      </c>
      <c r="E468" s="4" t="s">
        <v>2605</v>
      </c>
      <c r="F468" s="4" t="s">
        <v>2606</v>
      </c>
      <c r="G468" s="4" t="s">
        <v>1822</v>
      </c>
      <c r="J468" s="4" t="s">
        <v>2749</v>
      </c>
    </row>
    <row r="469" spans="1:10">
      <c r="A469" s="4">
        <v>468</v>
      </c>
      <c r="B469" s="4" t="s">
        <v>833</v>
      </c>
      <c r="C469" s="4" t="s">
        <v>134</v>
      </c>
      <c r="D469" s="4" t="s">
        <v>2607</v>
      </c>
      <c r="E469" s="4" t="s">
        <v>2608</v>
      </c>
      <c r="F469" s="4" t="s">
        <v>2609</v>
      </c>
      <c r="G469" s="4" t="s">
        <v>870</v>
      </c>
      <c r="J469" s="4" t="s">
        <v>2749</v>
      </c>
    </row>
    <row r="470" spans="1:10">
      <c r="A470" s="4">
        <v>469</v>
      </c>
      <c r="B470" s="4" t="s">
        <v>833</v>
      </c>
      <c r="C470" s="4" t="s">
        <v>134</v>
      </c>
      <c r="D470" s="4" t="s">
        <v>2610</v>
      </c>
      <c r="E470" s="4" t="s">
        <v>2611</v>
      </c>
      <c r="F470" s="4" t="s">
        <v>2612</v>
      </c>
      <c r="G470" s="4" t="s">
        <v>841</v>
      </c>
      <c r="J470" s="4" t="s">
        <v>2749</v>
      </c>
    </row>
    <row r="471" spans="1:10">
      <c r="A471" s="4">
        <v>470</v>
      </c>
      <c r="B471" s="4" t="s">
        <v>833</v>
      </c>
      <c r="C471" s="4" t="s">
        <v>134</v>
      </c>
      <c r="D471" s="4" t="s">
        <v>2613</v>
      </c>
      <c r="E471" s="4" t="s">
        <v>2614</v>
      </c>
      <c r="F471" s="4" t="s">
        <v>2615</v>
      </c>
      <c r="G471" s="4" t="s">
        <v>1185</v>
      </c>
      <c r="J471" s="4" t="s">
        <v>2749</v>
      </c>
    </row>
    <row r="472" spans="1:10">
      <c r="A472" s="4">
        <v>471</v>
      </c>
      <c r="B472" s="4" t="s">
        <v>833</v>
      </c>
      <c r="C472" s="4" t="s">
        <v>134</v>
      </c>
      <c r="D472" s="4" t="s">
        <v>2616</v>
      </c>
      <c r="E472" s="4" t="s">
        <v>2617</v>
      </c>
      <c r="F472" s="4" t="s">
        <v>2618</v>
      </c>
      <c r="G472" s="4" t="s">
        <v>870</v>
      </c>
      <c r="J472" s="4" t="s">
        <v>2749</v>
      </c>
    </row>
    <row r="473" spans="1:10">
      <c r="A473" s="4">
        <v>472</v>
      </c>
      <c r="B473" s="4" t="s">
        <v>833</v>
      </c>
      <c r="C473" s="4" t="s">
        <v>134</v>
      </c>
      <c r="D473" s="4" t="s">
        <v>2619</v>
      </c>
      <c r="E473" s="4" t="s">
        <v>2620</v>
      </c>
      <c r="F473" s="4" t="s">
        <v>2559</v>
      </c>
      <c r="G473" s="4" t="s">
        <v>2621</v>
      </c>
      <c r="J473" s="4" t="s">
        <v>2749</v>
      </c>
    </row>
    <row r="474" spans="1:10">
      <c r="A474" s="4">
        <v>473</v>
      </c>
      <c r="B474" s="4" t="s">
        <v>833</v>
      </c>
      <c r="C474" s="4" t="s">
        <v>134</v>
      </c>
      <c r="D474" s="4" t="s">
        <v>2622</v>
      </c>
      <c r="E474" s="4" t="s">
        <v>2623</v>
      </c>
      <c r="F474" s="4" t="s">
        <v>2624</v>
      </c>
      <c r="G474" s="4" t="s">
        <v>870</v>
      </c>
      <c r="J474" s="4" t="s">
        <v>2749</v>
      </c>
    </row>
    <row r="475" spans="1:10">
      <c r="A475" s="4">
        <v>474</v>
      </c>
      <c r="B475" s="4" t="s">
        <v>833</v>
      </c>
      <c r="C475" s="4" t="s">
        <v>134</v>
      </c>
      <c r="D475" s="4" t="s">
        <v>2625</v>
      </c>
      <c r="E475" s="4" t="s">
        <v>2626</v>
      </c>
      <c r="F475" s="4" t="s">
        <v>2627</v>
      </c>
      <c r="G475" s="4" t="s">
        <v>878</v>
      </c>
      <c r="J475" s="4" t="s">
        <v>2749</v>
      </c>
    </row>
    <row r="476" spans="1:10">
      <c r="A476" s="4">
        <v>475</v>
      </c>
      <c r="B476" s="4" t="s">
        <v>833</v>
      </c>
      <c r="C476" s="4" t="s">
        <v>134</v>
      </c>
      <c r="D476" s="4" t="s">
        <v>2628</v>
      </c>
      <c r="E476" s="4" t="s">
        <v>2629</v>
      </c>
      <c r="F476" s="4" t="s">
        <v>2630</v>
      </c>
      <c r="G476" s="4" t="s">
        <v>2631</v>
      </c>
      <c r="J476" s="4" t="s">
        <v>2749</v>
      </c>
    </row>
    <row r="477" spans="1:10">
      <c r="A477" s="4">
        <v>476</v>
      </c>
      <c r="B477" s="4" t="s">
        <v>833</v>
      </c>
      <c r="C477" s="4" t="s">
        <v>134</v>
      </c>
      <c r="D477" s="4" t="s">
        <v>2632</v>
      </c>
      <c r="E477" s="4" t="s">
        <v>2633</v>
      </c>
      <c r="F477" s="4" t="s">
        <v>2634</v>
      </c>
      <c r="G477" s="4" t="s">
        <v>2635</v>
      </c>
      <c r="J477" s="4" t="s">
        <v>2749</v>
      </c>
    </row>
    <row r="478" spans="1:10">
      <c r="A478" s="4">
        <v>477</v>
      </c>
      <c r="B478" s="4" t="s">
        <v>833</v>
      </c>
      <c r="C478" s="4" t="s">
        <v>134</v>
      </c>
      <c r="D478" s="4" t="s">
        <v>2636</v>
      </c>
      <c r="E478" s="4" t="s">
        <v>2637</v>
      </c>
      <c r="F478" s="4" t="s">
        <v>2638</v>
      </c>
      <c r="G478" s="4" t="s">
        <v>2639</v>
      </c>
      <c r="J478" s="4" t="s">
        <v>2749</v>
      </c>
    </row>
    <row r="479" spans="1:10">
      <c r="A479" s="4">
        <v>478</v>
      </c>
      <c r="B479" s="4" t="s">
        <v>833</v>
      </c>
      <c r="C479" s="4" t="s">
        <v>134</v>
      </c>
      <c r="D479" s="4" t="s">
        <v>2640</v>
      </c>
      <c r="E479" s="4" t="s">
        <v>2641</v>
      </c>
      <c r="F479" s="4" t="s">
        <v>2642</v>
      </c>
      <c r="G479" s="4" t="s">
        <v>1031</v>
      </c>
      <c r="J479" s="4" t="s">
        <v>2749</v>
      </c>
    </row>
    <row r="480" spans="1:10">
      <c r="A480" s="4">
        <v>479</v>
      </c>
      <c r="B480" s="4" t="s">
        <v>833</v>
      </c>
      <c r="C480" s="4" t="s">
        <v>134</v>
      </c>
      <c r="D480" s="4" t="s">
        <v>2643</v>
      </c>
      <c r="E480" s="4" t="s">
        <v>2644</v>
      </c>
      <c r="F480" s="4" t="s">
        <v>2645</v>
      </c>
      <c r="G480" s="4" t="s">
        <v>923</v>
      </c>
      <c r="J480" s="4" t="s">
        <v>2749</v>
      </c>
    </row>
    <row r="481" spans="1:10">
      <c r="A481" s="4">
        <v>480</v>
      </c>
      <c r="B481" s="4" t="s">
        <v>833</v>
      </c>
      <c r="C481" s="4" t="s">
        <v>134</v>
      </c>
      <c r="D481" s="4" t="s">
        <v>2646</v>
      </c>
      <c r="E481" s="4" t="s">
        <v>2647</v>
      </c>
      <c r="F481" s="4" t="s">
        <v>2648</v>
      </c>
      <c r="G481" s="4" t="s">
        <v>2649</v>
      </c>
      <c r="J481" s="4" t="s">
        <v>2749</v>
      </c>
    </row>
    <row r="482" spans="1:10">
      <c r="A482" s="4">
        <v>481</v>
      </c>
      <c r="B482" s="4" t="s">
        <v>833</v>
      </c>
      <c r="C482" s="4" t="s">
        <v>134</v>
      </c>
      <c r="D482" s="4" t="s">
        <v>2650</v>
      </c>
      <c r="E482" s="4" t="s">
        <v>2651</v>
      </c>
      <c r="F482" s="4" t="s">
        <v>2652</v>
      </c>
      <c r="G482" s="4" t="s">
        <v>923</v>
      </c>
      <c r="H482" s="4" t="s">
        <v>2653</v>
      </c>
      <c r="J482" s="4" t="s">
        <v>2749</v>
      </c>
    </row>
    <row r="483" spans="1:10">
      <c r="A483" s="4">
        <v>482</v>
      </c>
      <c r="B483" s="4" t="s">
        <v>833</v>
      </c>
      <c r="C483" s="4" t="s">
        <v>134</v>
      </c>
      <c r="D483" s="4" t="s">
        <v>2654</v>
      </c>
      <c r="E483" s="4" t="s">
        <v>2655</v>
      </c>
      <c r="F483" s="4" t="s">
        <v>2656</v>
      </c>
      <c r="G483" s="4" t="s">
        <v>850</v>
      </c>
      <c r="J483" s="4" t="s">
        <v>2749</v>
      </c>
    </row>
    <row r="484" spans="1:10">
      <c r="A484" s="4">
        <v>483</v>
      </c>
      <c r="B484" s="4" t="s">
        <v>833</v>
      </c>
      <c r="C484" s="4" t="s">
        <v>134</v>
      </c>
      <c r="D484" s="4" t="s">
        <v>2657</v>
      </c>
      <c r="E484" s="4" t="s">
        <v>2658</v>
      </c>
      <c r="F484" s="4" t="s">
        <v>2659</v>
      </c>
      <c r="G484" s="4" t="s">
        <v>2660</v>
      </c>
      <c r="J484" s="4" t="s">
        <v>2749</v>
      </c>
    </row>
    <row r="485" spans="1:10">
      <c r="A485" s="4">
        <v>484</v>
      </c>
      <c r="B485" s="4" t="s">
        <v>833</v>
      </c>
      <c r="C485" s="4" t="s">
        <v>134</v>
      </c>
      <c r="D485" s="4" t="s">
        <v>2661</v>
      </c>
      <c r="E485" s="4" t="s">
        <v>2662</v>
      </c>
      <c r="F485" s="4" t="s">
        <v>2663</v>
      </c>
      <c r="G485" s="4" t="s">
        <v>2664</v>
      </c>
      <c r="H485" s="4" t="s">
        <v>2665</v>
      </c>
      <c r="J485" s="4" t="s">
        <v>2749</v>
      </c>
    </row>
    <row r="486" spans="1:10">
      <c r="A486" s="4">
        <v>485</v>
      </c>
      <c r="B486" s="4" t="s">
        <v>833</v>
      </c>
      <c r="C486" s="4" t="s">
        <v>134</v>
      </c>
      <c r="D486" s="4" t="s">
        <v>2666</v>
      </c>
      <c r="E486" s="4" t="s">
        <v>2667</v>
      </c>
      <c r="F486" s="4" t="s">
        <v>2668</v>
      </c>
      <c r="G486" s="4" t="s">
        <v>937</v>
      </c>
      <c r="H486" s="4" t="s">
        <v>2669</v>
      </c>
      <c r="J486" s="4" t="s">
        <v>2749</v>
      </c>
    </row>
    <row r="487" spans="1:10">
      <c r="A487" s="4">
        <v>486</v>
      </c>
      <c r="B487" s="4" t="s">
        <v>833</v>
      </c>
      <c r="C487" s="4" t="s">
        <v>134</v>
      </c>
      <c r="D487" s="4" t="s">
        <v>2670</v>
      </c>
      <c r="E487" s="4" t="s">
        <v>2671</v>
      </c>
      <c r="F487" s="4" t="s">
        <v>2672</v>
      </c>
      <c r="G487" s="4" t="s">
        <v>850</v>
      </c>
      <c r="H487" s="4" t="s">
        <v>1642</v>
      </c>
      <c r="J487" s="4" t="s">
        <v>2749</v>
      </c>
    </row>
    <row r="488" spans="1:10">
      <c r="A488" s="4">
        <v>487</v>
      </c>
      <c r="B488" s="4" t="s">
        <v>833</v>
      </c>
      <c r="C488" s="4" t="s">
        <v>134</v>
      </c>
      <c r="D488" s="4" t="s">
        <v>2673</v>
      </c>
      <c r="E488" s="4" t="s">
        <v>2674</v>
      </c>
      <c r="F488" s="4" t="s">
        <v>2675</v>
      </c>
      <c r="G488" s="4" t="s">
        <v>914</v>
      </c>
      <c r="J488" s="4" t="s">
        <v>2749</v>
      </c>
    </row>
    <row r="489" spans="1:10">
      <c r="A489" s="4">
        <v>488</v>
      </c>
      <c r="B489" s="4" t="s">
        <v>833</v>
      </c>
      <c r="C489" s="4" t="s">
        <v>134</v>
      </c>
      <c r="D489" s="4" t="s">
        <v>2676</v>
      </c>
      <c r="E489" s="4" t="s">
        <v>2677</v>
      </c>
      <c r="F489" s="4" t="s">
        <v>2678</v>
      </c>
      <c r="G489" s="4" t="s">
        <v>1288</v>
      </c>
      <c r="J489" s="4" t="s">
        <v>2749</v>
      </c>
    </row>
    <row r="490" spans="1:10">
      <c r="A490" s="4">
        <v>489</v>
      </c>
      <c r="B490" s="4" t="s">
        <v>833</v>
      </c>
      <c r="C490" s="4" t="s">
        <v>134</v>
      </c>
      <c r="D490" s="4" t="s">
        <v>2679</v>
      </c>
      <c r="E490" s="4" t="s">
        <v>2680</v>
      </c>
      <c r="F490" s="4" t="s">
        <v>2681</v>
      </c>
      <c r="G490" s="4" t="s">
        <v>1185</v>
      </c>
      <c r="J490" s="4" t="s">
        <v>2749</v>
      </c>
    </row>
    <row r="491" spans="1:10">
      <c r="A491" s="4">
        <v>490</v>
      </c>
      <c r="B491" s="4" t="s">
        <v>833</v>
      </c>
      <c r="C491" s="4" t="s">
        <v>134</v>
      </c>
      <c r="D491" s="4" t="s">
        <v>2682</v>
      </c>
      <c r="E491" s="4" t="s">
        <v>2683</v>
      </c>
      <c r="F491" s="4" t="s">
        <v>2684</v>
      </c>
      <c r="G491" s="4" t="s">
        <v>1031</v>
      </c>
      <c r="H491" s="4" t="s">
        <v>2685</v>
      </c>
      <c r="J491" s="4" t="s">
        <v>2749</v>
      </c>
    </row>
    <row r="492" spans="1:10">
      <c r="A492" s="4">
        <v>491</v>
      </c>
      <c r="B492" s="4" t="s">
        <v>833</v>
      </c>
      <c r="C492" s="4" t="s">
        <v>134</v>
      </c>
      <c r="D492" s="4" t="s">
        <v>2686</v>
      </c>
      <c r="E492" s="4" t="s">
        <v>2687</v>
      </c>
      <c r="F492" s="4" t="s">
        <v>2688</v>
      </c>
      <c r="G492" s="4" t="s">
        <v>1822</v>
      </c>
      <c r="J492" s="4" t="s">
        <v>2749</v>
      </c>
    </row>
    <row r="493" spans="1:10">
      <c r="A493" s="4">
        <v>492</v>
      </c>
      <c r="B493" s="4" t="s">
        <v>833</v>
      </c>
      <c r="C493" s="4" t="s">
        <v>134</v>
      </c>
      <c r="D493" s="4" t="s">
        <v>2689</v>
      </c>
      <c r="E493" s="4" t="s">
        <v>2690</v>
      </c>
      <c r="F493" s="4" t="s">
        <v>2691</v>
      </c>
      <c r="G493" s="4" t="s">
        <v>841</v>
      </c>
      <c r="J493" s="4" t="s">
        <v>2749</v>
      </c>
    </row>
    <row r="494" spans="1:10">
      <c r="A494" s="4">
        <v>493</v>
      </c>
      <c r="B494" s="4" t="s">
        <v>833</v>
      </c>
      <c r="C494" s="4" t="s">
        <v>134</v>
      </c>
      <c r="D494" s="4" t="s">
        <v>2692</v>
      </c>
      <c r="E494" s="4" t="s">
        <v>2693</v>
      </c>
      <c r="F494" s="4" t="s">
        <v>2694</v>
      </c>
      <c r="G494" s="4" t="s">
        <v>1214</v>
      </c>
      <c r="H494" s="4" t="s">
        <v>2695</v>
      </c>
      <c r="J494" s="4" t="s">
        <v>2749</v>
      </c>
    </row>
    <row r="495" spans="1:10">
      <c r="A495" s="4">
        <v>494</v>
      </c>
      <c r="B495" s="4" t="s">
        <v>833</v>
      </c>
      <c r="C495" s="4" t="s">
        <v>134</v>
      </c>
      <c r="D495" s="4" t="s">
        <v>2696</v>
      </c>
      <c r="E495" s="4" t="s">
        <v>2697</v>
      </c>
      <c r="F495" s="4" t="s">
        <v>2698</v>
      </c>
      <c r="G495" s="4" t="s">
        <v>923</v>
      </c>
      <c r="H495" s="4" t="s">
        <v>2699</v>
      </c>
      <c r="J495" s="4" t="s">
        <v>2749</v>
      </c>
    </row>
    <row r="496" spans="1:10">
      <c r="A496" s="4">
        <v>495</v>
      </c>
      <c r="B496" s="4" t="s">
        <v>833</v>
      </c>
      <c r="C496" s="4" t="s">
        <v>134</v>
      </c>
      <c r="D496" s="4" t="s">
        <v>2700</v>
      </c>
      <c r="E496" s="4" t="s">
        <v>2701</v>
      </c>
      <c r="F496" s="4" t="s">
        <v>2702</v>
      </c>
      <c r="G496" s="4" t="s">
        <v>2703</v>
      </c>
      <c r="H496" s="4" t="s">
        <v>2704</v>
      </c>
      <c r="J496" s="4" t="s">
        <v>2749</v>
      </c>
    </row>
    <row r="497" spans="1:10">
      <c r="A497" s="4">
        <v>496</v>
      </c>
      <c r="B497" s="4" t="s">
        <v>833</v>
      </c>
      <c r="C497" s="4" t="s">
        <v>134</v>
      </c>
      <c r="D497" s="4" t="s">
        <v>2705</v>
      </c>
      <c r="E497" s="4" t="s">
        <v>2706</v>
      </c>
      <c r="F497" s="4" t="s">
        <v>2707</v>
      </c>
      <c r="G497" s="4" t="s">
        <v>2708</v>
      </c>
      <c r="H497" s="4" t="s">
        <v>2709</v>
      </c>
      <c r="J497" s="4" t="s">
        <v>2749</v>
      </c>
    </row>
    <row r="498" spans="1:10">
      <c r="A498" s="4">
        <v>497</v>
      </c>
      <c r="B498" s="4" t="s">
        <v>833</v>
      </c>
      <c r="C498" s="4" t="s">
        <v>134</v>
      </c>
      <c r="D498" s="4" t="s">
        <v>2710</v>
      </c>
      <c r="E498" s="4" t="s">
        <v>2711</v>
      </c>
      <c r="F498" s="4" t="s">
        <v>1251</v>
      </c>
      <c r="G498" s="4" t="s">
        <v>2712</v>
      </c>
      <c r="H498" s="4" t="s">
        <v>2713</v>
      </c>
      <c r="J498" s="4" t="s">
        <v>2749</v>
      </c>
    </row>
    <row r="499" spans="1:10">
      <c r="A499" s="4">
        <v>498</v>
      </c>
      <c r="B499" s="4" t="s">
        <v>833</v>
      </c>
      <c r="C499" s="4" t="s">
        <v>134</v>
      </c>
      <c r="D499" s="4" t="s">
        <v>2714</v>
      </c>
      <c r="E499" s="4" t="s">
        <v>2715</v>
      </c>
      <c r="F499" s="4" t="s">
        <v>1251</v>
      </c>
      <c r="G499" s="4" t="s">
        <v>2716</v>
      </c>
      <c r="H499" s="4" t="s">
        <v>1252</v>
      </c>
      <c r="J499" s="4" t="s">
        <v>2749</v>
      </c>
    </row>
    <row r="500" spans="1:10">
      <c r="A500" s="4">
        <v>499</v>
      </c>
      <c r="B500" s="4" t="s">
        <v>833</v>
      </c>
      <c r="C500" s="4" t="s">
        <v>134</v>
      </c>
      <c r="D500" s="4" t="s">
        <v>2717</v>
      </c>
      <c r="E500" s="4" t="s">
        <v>2718</v>
      </c>
      <c r="F500" s="4" t="s">
        <v>2719</v>
      </c>
      <c r="G500" s="4" t="s">
        <v>2720</v>
      </c>
      <c r="J500" s="4" t="s">
        <v>2749</v>
      </c>
    </row>
    <row r="501" spans="1:10">
      <c r="A501" s="4">
        <v>500</v>
      </c>
      <c r="B501" s="4" t="s">
        <v>833</v>
      </c>
      <c r="C501" s="4" t="s">
        <v>134</v>
      </c>
      <c r="D501" s="4" t="s">
        <v>2721</v>
      </c>
      <c r="E501" s="4" t="s">
        <v>2722</v>
      </c>
      <c r="F501" s="4" t="s">
        <v>1723</v>
      </c>
      <c r="G501" s="4" t="s">
        <v>2723</v>
      </c>
      <c r="J501" s="4" t="s">
        <v>2749</v>
      </c>
    </row>
    <row r="502" spans="1:10">
      <c r="A502" s="4">
        <v>501</v>
      </c>
      <c r="B502" s="4" t="s">
        <v>833</v>
      </c>
      <c r="C502" s="4" t="s">
        <v>134</v>
      </c>
      <c r="D502" s="4" t="s">
        <v>2724</v>
      </c>
      <c r="E502" s="4" t="s">
        <v>2725</v>
      </c>
      <c r="F502" s="4" t="s">
        <v>2521</v>
      </c>
      <c r="G502" s="4" t="s">
        <v>2726</v>
      </c>
      <c r="J502" s="4" t="s">
        <v>2749</v>
      </c>
    </row>
    <row r="503" spans="1:10">
      <c r="A503" s="4">
        <v>502</v>
      </c>
      <c r="B503" s="4" t="s">
        <v>833</v>
      </c>
      <c r="C503" s="4" t="s">
        <v>134</v>
      </c>
      <c r="D503" s="4" t="s">
        <v>2727</v>
      </c>
      <c r="E503" s="4" t="s">
        <v>2728</v>
      </c>
      <c r="F503" s="4" t="s">
        <v>2729</v>
      </c>
      <c r="G503" s="4" t="s">
        <v>845</v>
      </c>
      <c r="J503" s="4" t="s">
        <v>2749</v>
      </c>
    </row>
    <row r="504" spans="1:10">
      <c r="A504" s="4">
        <v>503</v>
      </c>
      <c r="B504" s="4" t="s">
        <v>833</v>
      </c>
      <c r="C504" s="4" t="s">
        <v>134</v>
      </c>
      <c r="D504" s="4" t="s">
        <v>2730</v>
      </c>
      <c r="E504" s="4" t="s">
        <v>2731</v>
      </c>
      <c r="F504" s="4" t="s">
        <v>1151</v>
      </c>
      <c r="G504" s="4" t="s">
        <v>2732</v>
      </c>
      <c r="J504" s="4" t="s">
        <v>2749</v>
      </c>
    </row>
    <row r="505" spans="1:10">
      <c r="A505" s="4">
        <v>504</v>
      </c>
      <c r="B505" s="4" t="s">
        <v>833</v>
      </c>
      <c r="C505" s="4" t="s">
        <v>134</v>
      </c>
      <c r="D505" s="4" t="s">
        <v>2733</v>
      </c>
      <c r="E505" s="4" t="s">
        <v>2734</v>
      </c>
      <c r="F505" s="4" t="s">
        <v>2735</v>
      </c>
      <c r="G505" s="4" t="s">
        <v>2736</v>
      </c>
      <c r="H505" s="4" t="s">
        <v>2737</v>
      </c>
      <c r="J505" s="4" t="s">
        <v>2749</v>
      </c>
    </row>
    <row r="506" spans="1:10">
      <c r="A506" s="4">
        <v>505</v>
      </c>
      <c r="B506" s="4" t="s">
        <v>833</v>
      </c>
      <c r="C506" s="4" t="s">
        <v>134</v>
      </c>
      <c r="D506" s="4" t="s">
        <v>2738</v>
      </c>
      <c r="E506" s="4" t="s">
        <v>2739</v>
      </c>
      <c r="F506" s="4" t="s">
        <v>2740</v>
      </c>
      <c r="G506" s="4" t="s">
        <v>1175</v>
      </c>
      <c r="H506" s="4" t="s">
        <v>2741</v>
      </c>
      <c r="J506" s="4" t="s">
        <v>2749</v>
      </c>
    </row>
    <row r="507" spans="1:10">
      <c r="A507" s="4">
        <v>506</v>
      </c>
      <c r="B507" s="4" t="s">
        <v>833</v>
      </c>
      <c r="C507" s="4" t="s">
        <v>134</v>
      </c>
      <c r="D507" s="4" t="s">
        <v>2742</v>
      </c>
      <c r="E507" s="4" t="s">
        <v>2743</v>
      </c>
      <c r="F507" s="4" t="s">
        <v>2744</v>
      </c>
      <c r="G507" s="4" t="s">
        <v>2745</v>
      </c>
      <c r="J507" s="4" t="s">
        <v>2749</v>
      </c>
    </row>
    <row r="508" spans="1:10">
      <c r="A508" s="4">
        <v>507</v>
      </c>
      <c r="B508" s="4" t="s">
        <v>833</v>
      </c>
      <c r="C508" s="4" t="s">
        <v>134</v>
      </c>
      <c r="D508" s="4" t="s">
        <v>2746</v>
      </c>
      <c r="E508" s="4" t="s">
        <v>2747</v>
      </c>
      <c r="F508" s="4" t="s">
        <v>2521</v>
      </c>
      <c r="G508" s="4" t="s">
        <v>2748</v>
      </c>
      <c r="J508" s="4" t="s">
        <v>2749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  <pageSetUpPr fitToPage="1"/>
  </sheetPr>
  <dimension ref="A1:L52"/>
  <sheetViews>
    <sheetView showGridLines="0" tabSelected="1" topLeftCell="D1" zoomScaleNormal="100" workbookViewId="0">
      <selection activeCell="F20" sqref="F20"/>
    </sheetView>
  </sheetViews>
  <sheetFormatPr defaultRowHeight="11.25"/>
  <cols>
    <col min="1" max="1" width="10.7109375" style="286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08" customFormat="1" ht="3" customHeight="1">
      <c r="A1" s="506"/>
      <c r="B1" s="507"/>
      <c r="F1" s="508">
        <v>26506574</v>
      </c>
      <c r="G1" s="509"/>
      <c r="I1" s="509"/>
    </row>
    <row r="2" spans="1:12" s="17" customFormat="1" ht="14.25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4.25">
      <c r="E3" s="515" t="str">
        <f>"Версия " &amp; GetVersion()</f>
        <v>Версия 1.0.2</v>
      </c>
      <c r="F3" s="584"/>
      <c r="G3" s="42"/>
      <c r="H3" s="42"/>
      <c r="I3" s="42"/>
      <c r="J3" s="42"/>
      <c r="K3" s="42"/>
      <c r="L3" s="381"/>
    </row>
    <row r="4" spans="1:12" s="493" customFormat="1" ht="6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4" t="s">
        <v>641</v>
      </c>
      <c r="F5" s="725"/>
      <c r="G5" s="574"/>
      <c r="J5" s="423"/>
    </row>
    <row r="6" spans="1:12" s="493" customFormat="1" ht="6">
      <c r="A6" s="487"/>
      <c r="B6" s="488"/>
      <c r="C6" s="489"/>
      <c r="D6" s="490"/>
      <c r="E6" s="495"/>
      <c r="F6" s="496"/>
      <c r="G6" s="497"/>
      <c r="I6" s="494"/>
    </row>
    <row r="7" spans="1:12" ht="27">
      <c r="D7" s="22"/>
      <c r="E7" s="23" t="s">
        <v>55</v>
      </c>
      <c r="F7" s="450" t="s">
        <v>134</v>
      </c>
      <c r="G7" s="505"/>
    </row>
    <row r="8" spans="1:12" s="493" customFormat="1" ht="6">
      <c r="A8" s="487"/>
      <c r="B8" s="488"/>
      <c r="C8" s="489"/>
      <c r="D8" s="490"/>
      <c r="E8" s="491"/>
      <c r="F8" s="492"/>
      <c r="G8" s="490"/>
      <c r="I8" s="494"/>
    </row>
    <row r="9" spans="1:12" ht="27">
      <c r="D9" s="22"/>
      <c r="E9" s="23" t="s">
        <v>480</v>
      </c>
      <c r="F9" s="469" t="s">
        <v>88</v>
      </c>
      <c r="G9" s="504"/>
    </row>
    <row r="10" spans="1:12" s="493" customFormat="1" ht="6">
      <c r="A10" s="498"/>
      <c r="B10" s="488"/>
      <c r="C10" s="489"/>
      <c r="D10" s="499"/>
      <c r="E10" s="495"/>
      <c r="F10" s="500"/>
      <c r="G10" s="501"/>
      <c r="I10" s="494"/>
    </row>
    <row r="11" spans="1:12" ht="27">
      <c r="A11" s="288"/>
      <c r="D11" s="22"/>
      <c r="E11" s="81" t="s">
        <v>478</v>
      </c>
      <c r="F11" s="694" t="s">
        <v>823</v>
      </c>
      <c r="G11" s="502"/>
    </row>
    <row r="12" spans="1:12" ht="27">
      <c r="D12" s="22"/>
      <c r="E12" s="81" t="s">
        <v>479</v>
      </c>
      <c r="F12" s="694" t="s">
        <v>824</v>
      </c>
      <c r="G12" s="504"/>
    </row>
    <row r="13" spans="1:12" s="493" customFormat="1" ht="6">
      <c r="A13" s="498"/>
      <c r="B13" s="488"/>
      <c r="C13" s="489"/>
      <c r="D13" s="499"/>
      <c r="E13" s="495"/>
      <c r="F13" s="500"/>
      <c r="G13" s="501"/>
      <c r="I13" s="494"/>
    </row>
    <row r="14" spans="1:12" ht="27">
      <c r="D14" s="22"/>
      <c r="E14" s="81" t="s">
        <v>372</v>
      </c>
      <c r="F14" s="663" t="s">
        <v>45</v>
      </c>
      <c r="G14" s="504"/>
    </row>
    <row r="15" spans="1:12" ht="27" hidden="1">
      <c r="D15" s="22"/>
      <c r="E15" s="81" t="s">
        <v>301</v>
      </c>
      <c r="F15" s="671" t="s">
        <v>697</v>
      </c>
      <c r="G15" s="504"/>
    </row>
    <row r="16" spans="1:12" ht="27" hidden="1">
      <c r="D16" s="22"/>
      <c r="E16" s="81" t="s">
        <v>633</v>
      </c>
      <c r="F16" s="672"/>
      <c r="G16" s="504"/>
    </row>
    <row r="17" spans="1:11" ht="19.5">
      <c r="D17" s="22"/>
      <c r="E17" s="23"/>
      <c r="F17" s="648" t="s">
        <v>686</v>
      </c>
      <c r="G17" s="19"/>
    </row>
    <row r="18" spans="1:11" s="617" customFormat="1" ht="5.25" hidden="1">
      <c r="A18" s="616"/>
      <c r="B18" s="616"/>
      <c r="D18" s="618"/>
      <c r="E18" s="615"/>
      <c r="F18" s="619"/>
      <c r="G18" s="618"/>
      <c r="I18" s="620"/>
    </row>
    <row r="19" spans="1:11" ht="27">
      <c r="D19" s="22"/>
      <c r="E19" s="81" t="s">
        <v>620</v>
      </c>
      <c r="F19" s="664" t="s">
        <v>2772</v>
      </c>
      <c r="G19" s="504"/>
    </row>
    <row r="20" spans="1:11" ht="27">
      <c r="D20" s="22"/>
      <c r="E20" s="81" t="s">
        <v>621</v>
      </c>
      <c r="F20" s="663" t="s">
        <v>2750</v>
      </c>
      <c r="G20" s="504"/>
    </row>
    <row r="21" spans="1:11" s="617" customFormat="1" ht="5.25" hidden="1">
      <c r="A21" s="616"/>
      <c r="B21" s="616"/>
      <c r="D21" s="618"/>
      <c r="E21" s="615"/>
      <c r="F21" s="640"/>
      <c r="G21" s="618"/>
      <c r="I21" s="620"/>
    </row>
    <row r="22" spans="1:11" s="643" customFormat="1" ht="19.5" hidden="1">
      <c r="A22" s="646"/>
      <c r="B22" s="90"/>
      <c r="C22" s="641"/>
      <c r="D22" s="644"/>
      <c r="E22" s="645"/>
      <c r="F22" s="649" t="s">
        <v>687</v>
      </c>
      <c r="G22" s="642"/>
      <c r="I22" s="54"/>
    </row>
    <row r="23" spans="1:11" s="617" customFormat="1" ht="5.25" hidden="1">
      <c r="A23" s="616"/>
      <c r="B23" s="616"/>
      <c r="D23" s="618"/>
      <c r="E23" s="615"/>
      <c r="F23" s="619"/>
      <c r="G23" s="618"/>
      <c r="I23" s="620"/>
    </row>
    <row r="24" spans="1:11" s="643" customFormat="1" ht="27" hidden="1">
      <c r="A24" s="646"/>
      <c r="B24" s="90"/>
      <c r="C24" s="641"/>
      <c r="D24" s="644"/>
      <c r="E24" s="650" t="s">
        <v>688</v>
      </c>
      <c r="F24" s="672"/>
      <c r="G24" s="647"/>
      <c r="I24" s="54"/>
    </row>
    <row r="25" spans="1:11" s="643" customFormat="1" ht="27" hidden="1">
      <c r="A25" s="646"/>
      <c r="B25" s="90"/>
      <c r="C25" s="641"/>
      <c r="D25" s="644"/>
      <c r="E25" s="650" t="s">
        <v>689</v>
      </c>
      <c r="F25" s="452"/>
      <c r="G25" s="647"/>
      <c r="I25" s="54"/>
    </row>
    <row r="26" spans="1:11" s="617" customFormat="1" ht="5.25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">
      <c r="D28" s="22"/>
      <c r="E28" s="81" t="s">
        <v>173</v>
      </c>
      <c r="F28" s="469" t="s">
        <v>88</v>
      </c>
      <c r="G28" s="504"/>
    </row>
    <row r="29" spans="1:11" ht="27">
      <c r="C29" s="26"/>
      <c r="D29" s="27"/>
      <c r="E29" s="28" t="s">
        <v>82</v>
      </c>
      <c r="F29" s="451" t="s">
        <v>2674</v>
      </c>
      <c r="G29" s="503"/>
      <c r="K29" s="21" t="s">
        <v>626</v>
      </c>
    </row>
    <row r="30" spans="1:11" ht="27" hidden="1">
      <c r="C30" s="26"/>
      <c r="D30" s="27"/>
      <c r="E30" s="51" t="s">
        <v>206</v>
      </c>
      <c r="F30" s="452"/>
      <c r="G30" s="503"/>
    </row>
    <row r="31" spans="1:11" ht="27">
      <c r="C31" s="26"/>
      <c r="D31" s="27"/>
      <c r="E31" s="28" t="s">
        <v>56</v>
      </c>
      <c r="F31" s="451" t="s">
        <v>2675</v>
      </c>
      <c r="G31" s="503"/>
    </row>
    <row r="32" spans="1:11" ht="27">
      <c r="C32" s="26"/>
      <c r="D32" s="27"/>
      <c r="E32" s="28" t="s">
        <v>57</v>
      </c>
      <c r="F32" s="451" t="s">
        <v>914</v>
      </c>
      <c r="G32" s="503"/>
      <c r="H32" s="29"/>
    </row>
    <row r="33" spans="1:9" s="493" customFormat="1" ht="6">
      <c r="A33" s="498"/>
      <c r="B33" s="488"/>
      <c r="C33" s="489"/>
      <c r="D33" s="499"/>
      <c r="E33" s="495"/>
      <c r="F33" s="500"/>
      <c r="G33" s="501"/>
      <c r="I33" s="494"/>
    </row>
    <row r="34" spans="1:9" ht="27">
      <c r="A34" s="287"/>
      <c r="D34" s="24"/>
      <c r="E34" s="81" t="s">
        <v>246</v>
      </c>
      <c r="F34" s="665" t="s">
        <v>207</v>
      </c>
      <c r="G34" s="502"/>
    </row>
    <row r="35" spans="1:9" s="493" customFormat="1" ht="6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5.25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6">
      <c r="A37" s="498"/>
      <c r="B37" s="488"/>
      <c r="C37" s="489"/>
      <c r="D37" s="499"/>
      <c r="E37" s="495"/>
      <c r="F37" s="500"/>
      <c r="G37" s="501"/>
      <c r="I37" s="494"/>
    </row>
    <row r="38" spans="1:9" ht="27">
      <c r="A38" s="289"/>
      <c r="B38" s="92"/>
      <c r="D38" s="31"/>
      <c r="E38" s="30" t="s">
        <v>552</v>
      </c>
      <c r="F38" s="698" t="s">
        <v>2753</v>
      </c>
      <c r="G38" s="502"/>
    </row>
    <row r="39" spans="1:9" ht="27">
      <c r="A39" s="289"/>
      <c r="B39" s="92"/>
      <c r="D39" s="31"/>
      <c r="E39" s="40" t="s">
        <v>553</v>
      </c>
      <c r="F39" s="698" t="s">
        <v>2754</v>
      </c>
      <c r="G39" s="502"/>
    </row>
    <row r="40" spans="1:9" ht="19.5">
      <c r="D40" s="22"/>
      <c r="E40" s="23"/>
      <c r="F40" s="587" t="s">
        <v>585</v>
      </c>
      <c r="G40" s="19"/>
    </row>
    <row r="41" spans="1:9" ht="27">
      <c r="A41" s="289"/>
      <c r="D41" s="19"/>
      <c r="E41" s="585" t="s">
        <v>90</v>
      </c>
      <c r="F41" s="698" t="s">
        <v>2755</v>
      </c>
      <c r="G41" s="502"/>
    </row>
    <row r="42" spans="1:9" ht="27">
      <c r="A42" s="289"/>
      <c r="B42" s="92"/>
      <c r="D42" s="31"/>
      <c r="E42" s="585" t="s">
        <v>91</v>
      </c>
      <c r="F42" s="698" t="s">
        <v>2756</v>
      </c>
      <c r="G42" s="502"/>
    </row>
    <row r="43" spans="1:9" ht="27">
      <c r="A43" s="289"/>
      <c r="B43" s="92"/>
      <c r="D43" s="31"/>
      <c r="E43" s="585" t="s">
        <v>586</v>
      </c>
      <c r="F43" s="698" t="s">
        <v>2757</v>
      </c>
      <c r="G43" s="502"/>
    </row>
    <row r="44" spans="1:9" ht="27">
      <c r="D44" s="22"/>
      <c r="E44" s="586" t="s">
        <v>587</v>
      </c>
      <c r="F44" s="698" t="s">
        <v>2758</v>
      </c>
      <c r="G44" s="504"/>
    </row>
    <row r="45" spans="1:9" ht="20.100000000000001" customHeight="1">
      <c r="A45" s="289"/>
      <c r="D45" s="19"/>
      <c r="F45" s="205"/>
      <c r="G45" s="25"/>
    </row>
    <row r="46" spans="1:9" ht="19.5">
      <c r="A46" s="289"/>
      <c r="B46" s="92"/>
      <c r="D46" s="31"/>
      <c r="E46" s="30"/>
      <c r="F46" s="206"/>
      <c r="G46" s="25"/>
    </row>
    <row r="47" spans="1:9" ht="19.5">
      <c r="A47" s="289"/>
      <c r="B47" s="92"/>
      <c r="D47" s="31"/>
      <c r="E47" s="30"/>
      <c r="F47" s="206"/>
      <c r="G47" s="25"/>
    </row>
    <row r="48" spans="1:9" ht="19.5">
      <c r="A48" s="289"/>
      <c r="B48" s="92"/>
      <c r="D48" s="31"/>
      <c r="E48" s="40"/>
      <c r="F48" s="206"/>
      <c r="G48" s="25"/>
    </row>
    <row r="49" spans="1:9" ht="19.5">
      <c r="A49" s="289"/>
      <c r="B49" s="92"/>
      <c r="D49" s="31"/>
      <c r="E49" s="30"/>
      <c r="F49" s="206"/>
      <c r="G49" s="25"/>
    </row>
    <row r="52" spans="1:9">
      <c r="E52" s="726"/>
      <c r="F52" s="726"/>
      <c r="G52" s="726"/>
      <c r="H52" s="726"/>
      <c r="I52" s="726"/>
    </row>
  </sheetData>
  <sheetProtection algorithmName="SHA-512" hashValue="mOo43fu6eTzcJhFEduB5z0SSEpZl/F3mV2U1jeFCn1KSjbb+7FUGkxdBn5hzqMYShLCkWoXeHZYizfT9h9YYVw==" saltValue="wV3TqOvSeqBYcr9tRMJflw==" spinCount="100000" sheet="1" objects="1" scenarios="1" formatColumns="0" formatRows="0"/>
  <dataConsolidate leftLabels="1"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REESTR_MO">
    <tabColor indexed="47"/>
  </sheetPr>
  <dimension ref="A1:D61"/>
  <sheetViews>
    <sheetView showGridLines="0" zoomScaleNormal="100" workbookViewId="0"/>
  </sheetViews>
  <sheetFormatPr defaultRowHeight="11.25"/>
  <sheetData>
    <row r="1" spans="1:4">
      <c r="A1" t="s">
        <v>819</v>
      </c>
      <c r="B1" t="s">
        <v>520</v>
      </c>
      <c r="C1" t="s">
        <v>521</v>
      </c>
      <c r="D1" t="s">
        <v>818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700</v>
      </c>
      <c r="C3" t="s">
        <v>700</v>
      </c>
      <c r="D3" t="s">
        <v>701</v>
      </c>
    </row>
    <row r="4" spans="1:4">
      <c r="A4">
        <v>3</v>
      </c>
      <c r="B4" t="s">
        <v>702</v>
      </c>
      <c r="C4" t="s">
        <v>702</v>
      </c>
      <c r="D4" t="s">
        <v>703</v>
      </c>
    </row>
    <row r="5" spans="1:4">
      <c r="A5">
        <v>4</v>
      </c>
      <c r="B5" t="s">
        <v>704</v>
      </c>
      <c r="C5" t="s">
        <v>704</v>
      </c>
      <c r="D5" t="s">
        <v>705</v>
      </c>
    </row>
    <row r="6" spans="1:4">
      <c r="A6">
        <v>5</v>
      </c>
      <c r="B6" t="s">
        <v>706</v>
      </c>
      <c r="C6" t="s">
        <v>706</v>
      </c>
      <c r="D6" t="s">
        <v>707</v>
      </c>
    </row>
    <row r="7" spans="1:4">
      <c r="A7">
        <v>6</v>
      </c>
      <c r="B7" t="s">
        <v>708</v>
      </c>
      <c r="C7" t="s">
        <v>708</v>
      </c>
      <c r="D7" t="s">
        <v>709</v>
      </c>
    </row>
    <row r="8" spans="1:4">
      <c r="A8">
        <v>7</v>
      </c>
      <c r="B8" t="s">
        <v>710</v>
      </c>
      <c r="C8" t="s">
        <v>710</v>
      </c>
      <c r="D8" t="s">
        <v>711</v>
      </c>
    </row>
    <row r="9" spans="1:4">
      <c r="A9">
        <v>8</v>
      </c>
      <c r="B9" t="s">
        <v>712</v>
      </c>
      <c r="C9" t="s">
        <v>712</v>
      </c>
      <c r="D9" t="s">
        <v>713</v>
      </c>
    </row>
    <row r="10" spans="1:4">
      <c r="A10">
        <v>9</v>
      </c>
      <c r="B10" t="s">
        <v>714</v>
      </c>
      <c r="C10" t="s">
        <v>714</v>
      </c>
      <c r="D10" t="s">
        <v>715</v>
      </c>
    </row>
    <row r="11" spans="1:4">
      <c r="A11">
        <v>10</v>
      </c>
      <c r="B11" t="s">
        <v>716</v>
      </c>
      <c r="C11" t="s">
        <v>716</v>
      </c>
      <c r="D11" t="s">
        <v>717</v>
      </c>
    </row>
    <row r="12" spans="1:4">
      <c r="A12">
        <v>11</v>
      </c>
      <c r="B12" t="s">
        <v>718</v>
      </c>
      <c r="C12" t="s">
        <v>718</v>
      </c>
      <c r="D12" t="s">
        <v>719</v>
      </c>
    </row>
    <row r="13" spans="1:4">
      <c r="A13">
        <v>12</v>
      </c>
      <c r="B13" t="s">
        <v>720</v>
      </c>
      <c r="C13" t="s">
        <v>720</v>
      </c>
      <c r="D13" t="s">
        <v>721</v>
      </c>
    </row>
    <row r="14" spans="1:4">
      <c r="A14">
        <v>13</v>
      </c>
      <c r="B14" t="s">
        <v>722</v>
      </c>
      <c r="C14" t="s">
        <v>722</v>
      </c>
      <c r="D14" t="s">
        <v>723</v>
      </c>
    </row>
    <row r="15" spans="1:4">
      <c r="A15">
        <v>14</v>
      </c>
      <c r="B15" t="s">
        <v>724</v>
      </c>
      <c r="C15" t="s">
        <v>724</v>
      </c>
      <c r="D15" t="s">
        <v>725</v>
      </c>
    </row>
    <row r="16" spans="1:4">
      <c r="A16">
        <v>15</v>
      </c>
      <c r="B16" t="s">
        <v>726</v>
      </c>
      <c r="C16" t="s">
        <v>726</v>
      </c>
      <c r="D16" t="s">
        <v>727</v>
      </c>
    </row>
    <row r="17" spans="1:4">
      <c r="A17">
        <v>16</v>
      </c>
      <c r="B17" t="s">
        <v>728</v>
      </c>
      <c r="C17" t="s">
        <v>728</v>
      </c>
      <c r="D17" t="s">
        <v>729</v>
      </c>
    </row>
    <row r="18" spans="1:4">
      <c r="A18">
        <v>17</v>
      </c>
      <c r="B18" t="s">
        <v>730</v>
      </c>
      <c r="C18" t="s">
        <v>730</v>
      </c>
      <c r="D18" t="s">
        <v>731</v>
      </c>
    </row>
    <row r="19" spans="1:4">
      <c r="A19">
        <v>18</v>
      </c>
      <c r="B19" t="s">
        <v>732</v>
      </c>
      <c r="C19" t="s">
        <v>732</v>
      </c>
      <c r="D19" t="s">
        <v>733</v>
      </c>
    </row>
    <row r="20" spans="1:4">
      <c r="A20">
        <v>19</v>
      </c>
      <c r="B20" t="s">
        <v>734</v>
      </c>
      <c r="C20" t="s">
        <v>734</v>
      </c>
      <c r="D20" t="s">
        <v>735</v>
      </c>
    </row>
    <row r="21" spans="1:4">
      <c r="A21">
        <v>20</v>
      </c>
      <c r="B21" t="s">
        <v>736</v>
      </c>
      <c r="C21" t="s">
        <v>736</v>
      </c>
      <c r="D21" t="s">
        <v>737</v>
      </c>
    </row>
    <row r="22" spans="1:4">
      <c r="A22">
        <v>21</v>
      </c>
      <c r="B22" t="s">
        <v>738</v>
      </c>
      <c r="C22" t="s">
        <v>738</v>
      </c>
      <c r="D22" t="s">
        <v>739</v>
      </c>
    </row>
    <row r="23" spans="1:4">
      <c r="A23">
        <v>22</v>
      </c>
      <c r="B23" t="s">
        <v>740</v>
      </c>
      <c r="C23" t="s">
        <v>740</v>
      </c>
      <c r="D23" t="s">
        <v>741</v>
      </c>
    </row>
    <row r="24" spans="1:4">
      <c r="A24">
        <v>23</v>
      </c>
      <c r="B24" t="s">
        <v>742</v>
      </c>
      <c r="C24" t="s">
        <v>742</v>
      </c>
      <c r="D24" t="s">
        <v>743</v>
      </c>
    </row>
    <row r="25" spans="1:4">
      <c r="A25">
        <v>24</v>
      </c>
      <c r="B25" t="s">
        <v>744</v>
      </c>
      <c r="C25" t="s">
        <v>744</v>
      </c>
      <c r="D25" t="s">
        <v>745</v>
      </c>
    </row>
    <row r="26" spans="1:4">
      <c r="A26">
        <v>25</v>
      </c>
      <c r="B26" t="s">
        <v>746</v>
      </c>
      <c r="C26" t="s">
        <v>746</v>
      </c>
      <c r="D26" t="s">
        <v>747</v>
      </c>
    </row>
    <row r="27" spans="1:4">
      <c r="A27">
        <v>26</v>
      </c>
      <c r="B27" t="s">
        <v>748</v>
      </c>
      <c r="C27" t="s">
        <v>748</v>
      </c>
      <c r="D27" t="s">
        <v>749</v>
      </c>
    </row>
    <row r="28" spans="1:4">
      <c r="A28">
        <v>27</v>
      </c>
      <c r="B28" t="s">
        <v>750</v>
      </c>
      <c r="C28" t="s">
        <v>750</v>
      </c>
      <c r="D28" t="s">
        <v>751</v>
      </c>
    </row>
    <row r="29" spans="1:4">
      <c r="A29">
        <v>28</v>
      </c>
      <c r="B29" t="s">
        <v>752</v>
      </c>
      <c r="C29" t="s">
        <v>752</v>
      </c>
      <c r="D29" t="s">
        <v>753</v>
      </c>
    </row>
    <row r="30" spans="1:4">
      <c r="A30">
        <v>29</v>
      </c>
      <c r="B30" t="s">
        <v>754</v>
      </c>
      <c r="C30" t="s">
        <v>754</v>
      </c>
      <c r="D30" t="s">
        <v>755</v>
      </c>
    </row>
    <row r="31" spans="1:4">
      <c r="A31">
        <v>30</v>
      </c>
      <c r="B31" t="s">
        <v>756</v>
      </c>
      <c r="C31" t="s">
        <v>756</v>
      </c>
      <c r="D31" t="s">
        <v>757</v>
      </c>
    </row>
    <row r="32" spans="1:4">
      <c r="A32">
        <v>31</v>
      </c>
      <c r="B32" t="s">
        <v>758</v>
      </c>
      <c r="C32" t="s">
        <v>758</v>
      </c>
      <c r="D32" t="s">
        <v>759</v>
      </c>
    </row>
    <row r="33" spans="1:4">
      <c r="A33">
        <v>32</v>
      </c>
      <c r="B33" t="s">
        <v>760</v>
      </c>
      <c r="C33" t="s">
        <v>760</v>
      </c>
      <c r="D33" t="s">
        <v>761</v>
      </c>
    </row>
    <row r="34" spans="1:4">
      <c r="A34">
        <v>33</v>
      </c>
      <c r="B34" t="s">
        <v>762</v>
      </c>
      <c r="C34" t="s">
        <v>762</v>
      </c>
      <c r="D34" t="s">
        <v>763</v>
      </c>
    </row>
    <row r="35" spans="1:4">
      <c r="A35">
        <v>34</v>
      </c>
      <c r="B35" t="s">
        <v>764</v>
      </c>
      <c r="C35" t="s">
        <v>764</v>
      </c>
      <c r="D35" t="s">
        <v>765</v>
      </c>
    </row>
    <row r="36" spans="1:4">
      <c r="A36">
        <v>35</v>
      </c>
      <c r="B36" t="s">
        <v>766</v>
      </c>
      <c r="C36" t="s">
        <v>766</v>
      </c>
      <c r="D36" t="s">
        <v>767</v>
      </c>
    </row>
    <row r="37" spans="1:4">
      <c r="A37">
        <v>36</v>
      </c>
      <c r="B37" t="s">
        <v>768</v>
      </c>
      <c r="C37" t="s">
        <v>768</v>
      </c>
      <c r="D37" t="s">
        <v>769</v>
      </c>
    </row>
    <row r="38" spans="1:4">
      <c r="A38">
        <v>37</v>
      </c>
      <c r="B38" t="s">
        <v>770</v>
      </c>
      <c r="C38" t="s">
        <v>770</v>
      </c>
      <c r="D38" t="s">
        <v>771</v>
      </c>
    </row>
    <row r="39" spans="1:4">
      <c r="A39">
        <v>38</v>
      </c>
      <c r="B39" t="s">
        <v>772</v>
      </c>
      <c r="C39" t="s">
        <v>772</v>
      </c>
      <c r="D39" t="s">
        <v>773</v>
      </c>
    </row>
    <row r="40" spans="1:4">
      <c r="A40">
        <v>39</v>
      </c>
      <c r="B40" t="s">
        <v>774</v>
      </c>
      <c r="C40" t="s">
        <v>774</v>
      </c>
      <c r="D40" t="s">
        <v>775</v>
      </c>
    </row>
    <row r="41" spans="1:4">
      <c r="A41">
        <v>40</v>
      </c>
      <c r="B41" t="s">
        <v>776</v>
      </c>
      <c r="C41" t="s">
        <v>776</v>
      </c>
      <c r="D41" t="s">
        <v>777</v>
      </c>
    </row>
    <row r="42" spans="1:4">
      <c r="A42">
        <v>41</v>
      </c>
      <c r="B42" t="s">
        <v>778</v>
      </c>
      <c r="C42" t="s">
        <v>778</v>
      </c>
      <c r="D42" t="s">
        <v>779</v>
      </c>
    </row>
    <row r="43" spans="1:4">
      <c r="A43">
        <v>42</v>
      </c>
      <c r="B43" t="s">
        <v>780</v>
      </c>
      <c r="C43" t="s">
        <v>780</v>
      </c>
      <c r="D43" t="s">
        <v>781</v>
      </c>
    </row>
    <row r="44" spans="1:4">
      <c r="A44">
        <v>43</v>
      </c>
      <c r="B44" t="s">
        <v>782</v>
      </c>
      <c r="C44" t="s">
        <v>782</v>
      </c>
      <c r="D44" t="s">
        <v>783</v>
      </c>
    </row>
    <row r="45" spans="1:4">
      <c r="A45">
        <v>44</v>
      </c>
      <c r="B45" t="s">
        <v>784</v>
      </c>
      <c r="C45" t="s">
        <v>784</v>
      </c>
      <c r="D45" t="s">
        <v>785</v>
      </c>
    </row>
    <row r="46" spans="1:4">
      <c r="A46">
        <v>45</v>
      </c>
      <c r="B46" t="s">
        <v>786</v>
      </c>
      <c r="C46" t="s">
        <v>786</v>
      </c>
      <c r="D46" t="s">
        <v>787</v>
      </c>
    </row>
    <row r="47" spans="1:4">
      <c r="A47">
        <v>46</v>
      </c>
      <c r="B47" t="s">
        <v>788</v>
      </c>
      <c r="C47" t="s">
        <v>788</v>
      </c>
      <c r="D47" t="s">
        <v>789</v>
      </c>
    </row>
    <row r="48" spans="1:4">
      <c r="A48">
        <v>47</v>
      </c>
      <c r="B48" t="s">
        <v>790</v>
      </c>
      <c r="C48" t="s">
        <v>790</v>
      </c>
      <c r="D48" t="s">
        <v>791</v>
      </c>
    </row>
    <row r="49" spans="1:4">
      <c r="A49">
        <v>48</v>
      </c>
      <c r="B49" t="s">
        <v>792</v>
      </c>
      <c r="C49" t="s">
        <v>792</v>
      </c>
      <c r="D49" t="s">
        <v>793</v>
      </c>
    </row>
    <row r="50" spans="1:4">
      <c r="A50">
        <v>49</v>
      </c>
      <c r="B50" t="s">
        <v>794</v>
      </c>
      <c r="C50" t="s">
        <v>794</v>
      </c>
      <c r="D50" t="s">
        <v>795</v>
      </c>
    </row>
    <row r="51" spans="1:4">
      <c r="A51">
        <v>50</v>
      </c>
      <c r="B51" t="s">
        <v>796</v>
      </c>
      <c r="C51" t="s">
        <v>796</v>
      </c>
      <c r="D51" t="s">
        <v>797</v>
      </c>
    </row>
    <row r="52" spans="1:4">
      <c r="A52">
        <v>51</v>
      </c>
      <c r="B52" t="s">
        <v>798</v>
      </c>
      <c r="C52" t="s">
        <v>798</v>
      </c>
      <c r="D52" t="s">
        <v>799</v>
      </c>
    </row>
    <row r="53" spans="1:4">
      <c r="A53">
        <v>52</v>
      </c>
      <c r="B53" t="s">
        <v>800</v>
      </c>
      <c r="C53" t="s">
        <v>800</v>
      </c>
      <c r="D53" t="s">
        <v>801</v>
      </c>
    </row>
    <row r="54" spans="1:4">
      <c r="A54">
        <v>53</v>
      </c>
      <c r="B54" t="s">
        <v>802</v>
      </c>
      <c r="C54" t="s">
        <v>802</v>
      </c>
      <c r="D54" t="s">
        <v>803</v>
      </c>
    </row>
    <row r="55" spans="1:4">
      <c r="A55">
        <v>54</v>
      </c>
      <c r="B55" t="s">
        <v>804</v>
      </c>
      <c r="C55" t="s">
        <v>804</v>
      </c>
      <c r="D55" t="s">
        <v>805</v>
      </c>
    </row>
    <row r="56" spans="1:4">
      <c r="A56">
        <v>55</v>
      </c>
      <c r="B56" t="s">
        <v>806</v>
      </c>
      <c r="C56" t="s">
        <v>806</v>
      </c>
      <c r="D56" t="s">
        <v>807</v>
      </c>
    </row>
    <row r="57" spans="1:4">
      <c r="A57">
        <v>56</v>
      </c>
      <c r="B57" t="s">
        <v>808</v>
      </c>
      <c r="C57" t="s">
        <v>808</v>
      </c>
      <c r="D57" t="s">
        <v>809</v>
      </c>
    </row>
    <row r="58" spans="1:4">
      <c r="A58">
        <v>57</v>
      </c>
      <c r="B58" t="s">
        <v>810</v>
      </c>
      <c r="C58" t="s">
        <v>810</v>
      </c>
      <c r="D58" t="s">
        <v>811</v>
      </c>
    </row>
    <row r="59" spans="1:4">
      <c r="A59">
        <v>58</v>
      </c>
      <c r="B59" t="s">
        <v>812</v>
      </c>
      <c r="C59" t="s">
        <v>812</v>
      </c>
      <c r="D59" t="s">
        <v>813</v>
      </c>
    </row>
    <row r="60" spans="1:4">
      <c r="A60">
        <v>59</v>
      </c>
      <c r="B60" t="s">
        <v>814</v>
      </c>
      <c r="C60" t="s">
        <v>814</v>
      </c>
      <c r="D60" t="s">
        <v>815</v>
      </c>
    </row>
    <row r="61" spans="1:4">
      <c r="A61">
        <v>60</v>
      </c>
      <c r="B61" t="s">
        <v>816</v>
      </c>
      <c r="C61" t="s">
        <v>816</v>
      </c>
      <c r="D61" t="s">
        <v>817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1" width="26.42578125" style="82" customWidth="1"/>
    <col min="22" max="22" width="3" style="82" bestFit="1" customWidth="1"/>
    <col min="23" max="23" width="3.28515625" style="82" customWidth="1"/>
    <col min="24" max="24" width="53" style="82" bestFit="1" customWidth="1"/>
    <col min="25" max="25" width="48.42578125" style="82" bestFit="1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554</v>
      </c>
      <c r="AX1" s="531" t="s">
        <v>555</v>
      </c>
      <c r="AZ1" s="863" t="s">
        <v>588</v>
      </c>
      <c r="BA1" s="863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635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703" t="s">
        <v>637</v>
      </c>
      <c r="AQ2" s="43" t="s">
        <v>635</v>
      </c>
      <c r="AS2" s="43" t="s">
        <v>377</v>
      </c>
      <c r="AU2" s="44" t="s">
        <v>392</v>
      </c>
      <c r="AW2" s="532" t="s">
        <v>556</v>
      </c>
      <c r="AX2" s="533" t="s">
        <v>556</v>
      </c>
      <c r="AZ2" s="588" t="s">
        <v>589</v>
      </c>
      <c r="BA2" s="589" t="s">
        <v>590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636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703" t="s">
        <v>639</v>
      </c>
      <c r="AQ3" s="43" t="s">
        <v>637</v>
      </c>
      <c r="AS3" s="43" t="s">
        <v>378</v>
      </c>
      <c r="AU3" s="44" t="s">
        <v>393</v>
      </c>
      <c r="AW3" s="532" t="s">
        <v>557</v>
      </c>
      <c r="AX3" s="533" t="s">
        <v>557</v>
      </c>
      <c r="AZ3" s="150" t="s">
        <v>652</v>
      </c>
      <c r="BA3" s="235" t="s">
        <v>632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694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703" t="s">
        <v>636</v>
      </c>
      <c r="AQ4" s="43" t="s">
        <v>639</v>
      </c>
      <c r="AS4" s="43" t="s">
        <v>344</v>
      </c>
      <c r="AU4" s="44" t="s">
        <v>394</v>
      </c>
      <c r="AW4" s="532" t="s">
        <v>558</v>
      </c>
      <c r="AX4" s="533" t="s">
        <v>558</v>
      </c>
      <c r="AZ4" s="150" t="s">
        <v>654</v>
      </c>
      <c r="BA4" s="235" t="s">
        <v>653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703" t="s">
        <v>635</v>
      </c>
      <c r="AQ5" s="43"/>
      <c r="AU5" s="44" t="s">
        <v>395</v>
      </c>
      <c r="AW5" s="532" t="s">
        <v>559</v>
      </c>
      <c r="AX5" s="533" t="s">
        <v>559</v>
      </c>
      <c r="AZ5" s="150" t="s">
        <v>661</v>
      </c>
      <c r="BA5" s="235" t="s">
        <v>662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560</v>
      </c>
      <c r="AX6" s="533" t="s">
        <v>560</v>
      </c>
      <c r="AZ6" s="150" t="s">
        <v>663</v>
      </c>
      <c r="BA6" s="235" t="s">
        <v>664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561</v>
      </c>
      <c r="AX7" s="533" t="s">
        <v>561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562</v>
      </c>
      <c r="AX8" s="533" t="s">
        <v>562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563</v>
      </c>
      <c r="AX9" s="533" t="s">
        <v>563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637</v>
      </c>
      <c r="Y10" s="43" t="s">
        <v>638</v>
      </c>
      <c r="Z10" s="306"/>
      <c r="AP10" s="243"/>
      <c r="AW10" s="532" t="s">
        <v>564</v>
      </c>
      <c r="AX10" s="533" t="s">
        <v>564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639</v>
      </c>
      <c r="Y11" s="43" t="s">
        <v>640</v>
      </c>
      <c r="Z11" s="306"/>
      <c r="AP11" s="243"/>
      <c r="AW11" s="532" t="s">
        <v>565</v>
      </c>
      <c r="AX11" s="533" t="s">
        <v>565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566</v>
      </c>
      <c r="AX23" s="533" t="s">
        <v>566</v>
      </c>
    </row>
    <row r="24" spans="1:50" ht="21" customHeight="1">
      <c r="A24" s="5" t="s">
        <v>123</v>
      </c>
      <c r="B24" s="43">
        <v>2022</v>
      </c>
      <c r="AW24" s="532" t="s">
        <v>567</v>
      </c>
      <c r="AX24" s="533" t="s">
        <v>567</v>
      </c>
    </row>
    <row r="25" spans="1:50">
      <c r="A25" s="5" t="s">
        <v>124</v>
      </c>
      <c r="B25" s="43">
        <v>2023</v>
      </c>
      <c r="AW25" s="532" t="s">
        <v>568</v>
      </c>
      <c r="AX25" s="533" t="s">
        <v>568</v>
      </c>
    </row>
    <row r="26" spans="1:50">
      <c r="A26" s="5" t="s">
        <v>125</v>
      </c>
      <c r="B26" s="43">
        <v>2024</v>
      </c>
      <c r="AX26" s="533" t="s">
        <v>569</v>
      </c>
    </row>
    <row r="27" spans="1:50">
      <c r="A27" s="5" t="s">
        <v>126</v>
      </c>
      <c r="B27" s="43">
        <v>2025</v>
      </c>
      <c r="AX27" s="533" t="s">
        <v>570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571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01.01.2023</v>
      </c>
      <c r="F29" s="394" t="str">
        <f>IF(periodEnd = "","", periodEnd)</f>
        <v>31.12.2023</v>
      </c>
      <c r="H29" s="395" t="s">
        <v>2773</v>
      </c>
      <c r="AX29" s="533" t="s">
        <v>572</v>
      </c>
    </row>
    <row r="30" spans="1:50">
      <c r="A30" s="5" t="s">
        <v>129</v>
      </c>
      <c r="D30" s="396"/>
      <c r="E30" s="397"/>
      <c r="F30" s="397"/>
      <c r="AX30" s="533" t="s">
        <v>573</v>
      </c>
    </row>
    <row r="31" spans="1:50" ht="12.75">
      <c r="A31" s="5" t="s">
        <v>130</v>
      </c>
      <c r="D31" s="390"/>
      <c r="E31" s="391"/>
      <c r="F31" s="391"/>
      <c r="H31" s="398"/>
      <c r="AX31" s="533" t="s">
        <v>574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575</v>
      </c>
    </row>
    <row r="33" spans="1:50">
      <c r="A33" s="5" t="s">
        <v>132</v>
      </c>
      <c r="AX33" s="533" t="s">
        <v>576</v>
      </c>
    </row>
    <row r="34" spans="1:50">
      <c r="A34" s="5" t="s">
        <v>133</v>
      </c>
      <c r="AX34" s="533" t="s">
        <v>577</v>
      </c>
    </row>
    <row r="35" spans="1:50">
      <c r="A35" s="5" t="s">
        <v>134</v>
      </c>
      <c r="AX35" s="533" t="s">
        <v>578</v>
      </c>
    </row>
    <row r="36" spans="1:50">
      <c r="A36" s="5" t="s">
        <v>98</v>
      </c>
      <c r="AX36" s="533" t="s">
        <v>579</v>
      </c>
    </row>
    <row r="37" spans="1:50">
      <c r="A37" s="5" t="s">
        <v>99</v>
      </c>
      <c r="AX37" s="533" t="s">
        <v>580</v>
      </c>
    </row>
    <row r="38" spans="1:50">
      <c r="A38" s="5" t="s">
        <v>100</v>
      </c>
      <c r="AX38" s="533" t="s">
        <v>581</v>
      </c>
    </row>
    <row r="39" spans="1:50">
      <c r="A39" s="5" t="s">
        <v>101</v>
      </c>
      <c r="AX39" s="533" t="s">
        <v>529</v>
      </c>
    </row>
    <row r="40" spans="1:50">
      <c r="A40" s="5" t="s">
        <v>102</v>
      </c>
      <c r="AX40" s="533" t="s">
        <v>530</v>
      </c>
    </row>
    <row r="41" spans="1:50">
      <c r="A41" s="5" t="s">
        <v>103</v>
      </c>
      <c r="AX41" s="533" t="s">
        <v>531</v>
      </c>
    </row>
    <row r="42" spans="1:50">
      <c r="A42" s="5" t="s">
        <v>135</v>
      </c>
      <c r="AX42" s="533" t="s">
        <v>532</v>
      </c>
    </row>
    <row r="43" spans="1:50">
      <c r="A43" s="5" t="s">
        <v>136</v>
      </c>
      <c r="AX43" s="533" t="s">
        <v>533</v>
      </c>
    </row>
    <row r="44" spans="1:50">
      <c r="A44" s="5" t="s">
        <v>137</v>
      </c>
      <c r="AX44" s="533" t="s">
        <v>534</v>
      </c>
    </row>
    <row r="45" spans="1:50">
      <c r="A45" s="5" t="s">
        <v>138</v>
      </c>
      <c r="AX45" s="533" t="s">
        <v>535</v>
      </c>
    </row>
    <row r="46" spans="1:50">
      <c r="A46" s="5" t="s">
        <v>139</v>
      </c>
      <c r="AX46" s="533" t="s">
        <v>536</v>
      </c>
    </row>
    <row r="47" spans="1:50">
      <c r="A47" s="5" t="s">
        <v>160</v>
      </c>
      <c r="AX47" s="533" t="s">
        <v>537</v>
      </c>
    </row>
    <row r="48" spans="1:50">
      <c r="A48" s="5" t="s">
        <v>161</v>
      </c>
      <c r="AX48" s="533" t="s">
        <v>538</v>
      </c>
    </row>
    <row r="49" spans="1:50">
      <c r="A49" s="5" t="s">
        <v>162</v>
      </c>
      <c r="AX49" s="533" t="s">
        <v>539</v>
      </c>
    </row>
    <row r="50" spans="1:50">
      <c r="A50" s="5" t="s">
        <v>140</v>
      </c>
      <c r="AX50" s="533" t="s">
        <v>540</v>
      </c>
    </row>
    <row r="51" spans="1:50">
      <c r="A51" s="5" t="s">
        <v>141</v>
      </c>
      <c r="AX51" s="533" t="s">
        <v>541</v>
      </c>
    </row>
    <row r="52" spans="1:50">
      <c r="A52" s="5" t="s">
        <v>142</v>
      </c>
      <c r="AX52" s="533" t="s">
        <v>542</v>
      </c>
    </row>
    <row r="53" spans="1:50">
      <c r="A53" s="5" t="s">
        <v>143</v>
      </c>
      <c r="AX53" s="533" t="s">
        <v>543</v>
      </c>
    </row>
    <row r="54" spans="1:50">
      <c r="A54" s="5" t="s">
        <v>144</v>
      </c>
      <c r="AX54" s="533" t="s">
        <v>544</v>
      </c>
    </row>
    <row r="55" spans="1:50">
      <c r="A55" s="5" t="s">
        <v>145</v>
      </c>
      <c r="AX55" s="533" t="s">
        <v>545</v>
      </c>
    </row>
    <row r="56" spans="1:50">
      <c r="A56" s="5" t="s">
        <v>146</v>
      </c>
      <c r="AX56" s="533" t="s">
        <v>546</v>
      </c>
    </row>
    <row r="57" spans="1:50">
      <c r="A57" s="5" t="s">
        <v>403</v>
      </c>
      <c r="AX57" s="533" t="s">
        <v>547</v>
      </c>
    </row>
    <row r="58" spans="1:50">
      <c r="A58" s="5" t="s">
        <v>147</v>
      </c>
      <c r="AX58" s="533" t="s">
        <v>548</v>
      </c>
    </row>
    <row r="59" spans="1:50">
      <c r="A59" s="5" t="s">
        <v>148</v>
      </c>
      <c r="AX59" s="533" t="s">
        <v>549</v>
      </c>
    </row>
    <row r="60" spans="1:50">
      <c r="A60" s="5" t="s">
        <v>149</v>
      </c>
      <c r="AX60" s="533" t="s">
        <v>550</v>
      </c>
    </row>
    <row r="61" spans="1:50">
      <c r="A61" s="5" t="s">
        <v>150</v>
      </c>
      <c r="AX61" s="533" t="s">
        <v>551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48">
        <v>1</v>
      </c>
      <c r="E9" s="896"/>
      <c r="F9" s="900"/>
      <c r="G9" s="904" t="s">
        <v>88</v>
      </c>
      <c r="H9" s="748"/>
      <c r="I9" s="748">
        <v>1</v>
      </c>
      <c r="J9" s="898"/>
      <c r="K9" s="809" t="s">
        <v>88</v>
      </c>
      <c r="L9" s="753"/>
      <c r="M9" s="753" t="s">
        <v>96</v>
      </c>
      <c r="N9" s="894"/>
      <c r="O9" s="809" t="s">
        <v>88</v>
      </c>
      <c r="P9" s="326"/>
      <c r="Q9" s="326" t="s">
        <v>96</v>
      </c>
      <c r="R9" s="686"/>
      <c r="S9" s="422"/>
    </row>
    <row r="10" spans="1:19" s="102" customFormat="1" ht="17.100000000000001" customHeight="1">
      <c r="A10" s="303"/>
      <c r="C10" s="183"/>
      <c r="D10" s="749"/>
      <c r="E10" s="897"/>
      <c r="F10" s="901"/>
      <c r="G10" s="749"/>
      <c r="H10" s="749"/>
      <c r="I10" s="749"/>
      <c r="J10" s="899"/>
      <c r="K10" s="749"/>
      <c r="L10" s="749"/>
      <c r="M10" s="749"/>
      <c r="N10" s="895"/>
      <c r="O10" s="749"/>
      <c r="P10" s="327"/>
      <c r="Q10" s="121"/>
      <c r="R10" s="121" t="s">
        <v>682</v>
      </c>
      <c r="S10" s="122"/>
    </row>
    <row r="11" spans="1:19" s="102" customFormat="1" ht="17.100000000000001" customHeight="1">
      <c r="A11" s="303"/>
      <c r="C11" s="183"/>
      <c r="D11" s="749"/>
      <c r="E11" s="897"/>
      <c r="F11" s="901"/>
      <c r="G11" s="749"/>
      <c r="H11" s="749"/>
      <c r="I11" s="749"/>
      <c r="J11" s="899"/>
      <c r="K11" s="749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49"/>
      <c r="E12" s="897"/>
      <c r="F12" s="901"/>
      <c r="G12" s="749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906"/>
      <c r="E14" s="902"/>
      <c r="F14" s="903"/>
      <c r="G14" s="905"/>
      <c r="H14" s="748"/>
      <c r="I14" s="748">
        <v>1</v>
      </c>
      <c r="J14" s="898"/>
      <c r="K14" s="809" t="s">
        <v>88</v>
      </c>
      <c r="L14" s="753"/>
      <c r="M14" s="753" t="s">
        <v>96</v>
      </c>
      <c r="N14" s="894"/>
      <c r="O14" s="809" t="s">
        <v>88</v>
      </c>
      <c r="P14" s="326"/>
      <c r="Q14" s="326" t="s">
        <v>96</v>
      </c>
      <c r="R14" s="686"/>
      <c r="S14" s="422"/>
    </row>
    <row r="15" spans="1:19" ht="17.100000000000001" customHeight="1">
      <c r="A15" s="303"/>
      <c r="B15" s="102"/>
      <c r="C15" s="183"/>
      <c r="D15" s="906"/>
      <c r="E15" s="902"/>
      <c r="F15" s="903"/>
      <c r="G15" s="905"/>
      <c r="H15" s="748"/>
      <c r="I15" s="748"/>
      <c r="J15" s="899"/>
      <c r="K15" s="809"/>
      <c r="L15" s="753"/>
      <c r="M15" s="753"/>
      <c r="N15" s="895"/>
      <c r="O15" s="809"/>
      <c r="P15" s="327"/>
      <c r="Q15" s="121"/>
      <c r="R15" s="121" t="s">
        <v>682</v>
      </c>
      <c r="S15" s="122"/>
    </row>
    <row r="16" spans="1:19" ht="17.100000000000001" customHeight="1">
      <c r="A16" s="303"/>
      <c r="B16" s="102"/>
      <c r="C16" s="183"/>
      <c r="D16" s="906"/>
      <c r="E16" s="902"/>
      <c r="F16" s="903"/>
      <c r="G16" s="905"/>
      <c r="H16" s="748"/>
      <c r="I16" s="748"/>
      <c r="J16" s="899"/>
      <c r="K16" s="809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36" ht="17.100000000000001" customHeight="1">
      <c r="A17" s="303"/>
      <c r="B17" s="102"/>
      <c r="C17" s="183"/>
      <c r="D17" s="906"/>
      <c r="E17" s="902"/>
      <c r="F17" s="903"/>
      <c r="G17" s="905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4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43" t="s">
        <v>300</v>
      </c>
      <c r="P25" s="843"/>
      <c r="Q25" s="843"/>
      <c r="R25" s="845" t="s">
        <v>273</v>
      </c>
      <c r="S25" s="845"/>
      <c r="T25" s="845"/>
      <c r="U25" s="775" t="s">
        <v>338</v>
      </c>
      <c r="W25" s="891"/>
    </row>
    <row r="26" spans="1:36" ht="17.100000000000001" customHeight="1">
      <c r="O26" s="892" t="s">
        <v>692</v>
      </c>
      <c r="P26" s="892" t="s">
        <v>274</v>
      </c>
      <c r="Q26" s="892"/>
      <c r="R26" s="845"/>
      <c r="S26" s="845"/>
      <c r="T26" s="845"/>
      <c r="U26" s="775"/>
      <c r="W26" s="891"/>
    </row>
    <row r="27" spans="1:36" ht="37.5" customHeight="1">
      <c r="O27" s="892"/>
      <c r="P27" s="104" t="s">
        <v>693</v>
      </c>
      <c r="Q27" s="104" t="s">
        <v>6</v>
      </c>
      <c r="R27" s="105" t="s">
        <v>277</v>
      </c>
      <c r="S27" s="844" t="s">
        <v>276</v>
      </c>
      <c r="T27" s="844"/>
      <c r="U27" s="775"/>
      <c r="W27" s="891"/>
    </row>
    <row r="28" spans="1:36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93"/>
      <c r="P28" s="893"/>
      <c r="Q28" s="893"/>
      <c r="R28" s="893"/>
      <c r="S28" s="893"/>
      <c r="T28" s="893"/>
      <c r="U28" s="893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36" s="34" customFormat="1" ht="22.5">
      <c r="A29" s="813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64"/>
      <c r="P29" s="865"/>
      <c r="Q29" s="865"/>
      <c r="R29" s="865"/>
      <c r="S29" s="865"/>
      <c r="T29" s="865"/>
      <c r="U29" s="865"/>
      <c r="V29" s="866"/>
      <c r="W29" s="582" t="s">
        <v>622</v>
      </c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</row>
    <row r="30" spans="1:36" s="34" customFormat="1" ht="22.5">
      <c r="A30" s="813"/>
      <c r="B30" s="813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64"/>
      <c r="P30" s="865"/>
      <c r="Q30" s="865"/>
      <c r="R30" s="865"/>
      <c r="S30" s="865"/>
      <c r="T30" s="865"/>
      <c r="U30" s="865"/>
      <c r="V30" s="866"/>
      <c r="W30" s="281" t="s">
        <v>483</v>
      </c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</row>
    <row r="31" spans="1:36" s="34" customFormat="1" ht="45">
      <c r="A31" s="813"/>
      <c r="B31" s="813"/>
      <c r="C31" s="813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644</v>
      </c>
      <c r="N31" s="280"/>
      <c r="O31" s="864"/>
      <c r="P31" s="865"/>
      <c r="Q31" s="865"/>
      <c r="R31" s="865"/>
      <c r="S31" s="865"/>
      <c r="T31" s="865"/>
      <c r="U31" s="865"/>
      <c r="V31" s="866"/>
      <c r="W31" s="281" t="s">
        <v>649</v>
      </c>
      <c r="X31" s="293"/>
      <c r="Y31" s="293"/>
      <c r="Z31" s="293"/>
      <c r="AA31" s="312"/>
      <c r="AB31" s="293"/>
      <c r="AC31" s="293"/>
      <c r="AD31" s="293"/>
      <c r="AE31" s="293"/>
      <c r="AF31" s="293"/>
      <c r="AG31" s="293"/>
      <c r="AH31" s="293"/>
    </row>
    <row r="32" spans="1:36" s="34" customFormat="1" ht="33.75">
      <c r="A32" s="813"/>
      <c r="B32" s="813"/>
      <c r="C32" s="813"/>
      <c r="D32" s="813">
        <v>1</v>
      </c>
      <c r="E32" s="471"/>
      <c r="F32" s="471"/>
      <c r="G32" s="471"/>
      <c r="H32" s="471"/>
      <c r="I32" s="806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76"/>
      <c r="P32" s="877"/>
      <c r="Q32" s="877"/>
      <c r="R32" s="877"/>
      <c r="S32" s="877"/>
      <c r="T32" s="877"/>
      <c r="U32" s="877"/>
      <c r="V32" s="878"/>
      <c r="W32" s="281" t="s">
        <v>666</v>
      </c>
      <c r="X32" s="293"/>
      <c r="Y32" s="293"/>
      <c r="Z32" s="293"/>
      <c r="AA32" s="312"/>
      <c r="AB32" s="293"/>
      <c r="AC32" s="293"/>
      <c r="AD32" s="293"/>
      <c r="AE32" s="293"/>
      <c r="AF32" s="293"/>
      <c r="AG32" s="293"/>
      <c r="AH32" s="293"/>
    </row>
    <row r="33" spans="1:41" s="34" customFormat="1" ht="33.75" customHeight="1">
      <c r="A33" s="813"/>
      <c r="B33" s="813"/>
      <c r="C33" s="813"/>
      <c r="D33" s="813"/>
      <c r="E33" s="813">
        <v>1</v>
      </c>
      <c r="F33" s="471"/>
      <c r="G33" s="471"/>
      <c r="H33" s="471"/>
      <c r="I33" s="806"/>
      <c r="J33" s="806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79"/>
      <c r="P33" s="880"/>
      <c r="Q33" s="880"/>
      <c r="R33" s="880"/>
      <c r="S33" s="880"/>
      <c r="T33" s="880"/>
      <c r="U33" s="880"/>
      <c r="V33" s="881"/>
      <c r="W33" s="281" t="s">
        <v>484</v>
      </c>
      <c r="X33" s="293"/>
      <c r="Y33" s="312" t="str">
        <f>strCheckUnique(Z33:Z36)</f>
        <v/>
      </c>
      <c r="Z33" s="293"/>
      <c r="AA33" s="312"/>
      <c r="AB33" s="293"/>
      <c r="AC33" s="293"/>
      <c r="AD33" s="293"/>
      <c r="AE33" s="293"/>
      <c r="AF33" s="293"/>
      <c r="AG33" s="293"/>
      <c r="AH33" s="293"/>
    </row>
    <row r="34" spans="1:41" s="34" customFormat="1" ht="66" customHeight="1">
      <c r="A34" s="813"/>
      <c r="B34" s="813"/>
      <c r="C34" s="813"/>
      <c r="D34" s="813"/>
      <c r="E34" s="813"/>
      <c r="F34" s="335">
        <v>1</v>
      </c>
      <c r="G34" s="335"/>
      <c r="H34" s="335"/>
      <c r="I34" s="806"/>
      <c r="J34" s="806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10"/>
      <c r="O34" s="191"/>
      <c r="P34" s="191"/>
      <c r="Q34" s="191"/>
      <c r="R34" s="811"/>
      <c r="S34" s="809" t="s">
        <v>87</v>
      </c>
      <c r="T34" s="811"/>
      <c r="U34" s="809" t="s">
        <v>88</v>
      </c>
      <c r="V34" s="277"/>
      <c r="W34" s="817" t="s">
        <v>623</v>
      </c>
      <c r="X34" s="293" t="str">
        <f>strCheckDate(O35:V35)</f>
        <v/>
      </c>
      <c r="Y34" s="293"/>
      <c r="Z34" s="312" t="str">
        <f>IF(M34="","",M34 )</f>
        <v/>
      </c>
      <c r="AA34" s="312"/>
      <c r="AB34" s="312"/>
      <c r="AC34" s="312"/>
      <c r="AD34" s="293"/>
      <c r="AE34" s="293"/>
      <c r="AF34" s="293"/>
      <c r="AG34" s="293"/>
      <c r="AH34" s="293"/>
    </row>
    <row r="35" spans="1:41" s="34" customFormat="1" ht="14.25" hidden="1" customHeight="1">
      <c r="A35" s="813"/>
      <c r="B35" s="813"/>
      <c r="C35" s="813"/>
      <c r="D35" s="813"/>
      <c r="E35" s="813"/>
      <c r="F35" s="335"/>
      <c r="G35" s="335"/>
      <c r="H35" s="335"/>
      <c r="I35" s="806"/>
      <c r="J35" s="806"/>
      <c r="K35" s="339"/>
      <c r="L35" s="170"/>
      <c r="M35" s="204"/>
      <c r="N35" s="810"/>
      <c r="O35" s="294"/>
      <c r="P35" s="291"/>
      <c r="Q35" s="292" t="str">
        <f>R34 &amp; "-" &amp; T34</f>
        <v>-</v>
      </c>
      <c r="R35" s="811"/>
      <c r="S35" s="809"/>
      <c r="T35" s="812"/>
      <c r="U35" s="809"/>
      <c r="V35" s="277"/>
      <c r="W35" s="818"/>
      <c r="X35" s="293"/>
      <c r="Y35" s="293"/>
      <c r="Z35" s="293"/>
      <c r="AA35" s="312"/>
      <c r="AB35" s="293"/>
      <c r="AC35" s="293"/>
      <c r="AD35" s="293"/>
      <c r="AE35" s="293"/>
      <c r="AF35" s="293"/>
      <c r="AG35" s="293"/>
      <c r="AH35" s="293"/>
    </row>
    <row r="36" spans="1:41" ht="15" customHeight="1">
      <c r="A36" s="813"/>
      <c r="B36" s="813"/>
      <c r="C36" s="813"/>
      <c r="D36" s="813"/>
      <c r="E36" s="813"/>
      <c r="F36" s="335"/>
      <c r="G36" s="335"/>
      <c r="H36" s="335"/>
      <c r="I36" s="806"/>
      <c r="J36" s="806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85"/>
      <c r="W36" s="819"/>
      <c r="X36" s="302"/>
      <c r="Y36" s="302"/>
      <c r="Z36" s="302"/>
      <c r="AA36" s="312"/>
      <c r="AB36" s="302"/>
      <c r="AC36" s="293"/>
      <c r="AD36" s="293"/>
      <c r="AE36" s="293"/>
      <c r="AF36" s="293"/>
      <c r="AG36" s="293"/>
      <c r="AH36" s="293"/>
      <c r="AI36" s="34"/>
    </row>
    <row r="37" spans="1:41" ht="15" customHeight="1">
      <c r="A37" s="813"/>
      <c r="B37" s="813"/>
      <c r="C37" s="813"/>
      <c r="D37" s="813"/>
      <c r="E37" s="335"/>
      <c r="F37" s="471"/>
      <c r="G37" s="471"/>
      <c r="H37" s="471"/>
      <c r="I37" s="806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97"/>
      <c r="W37" s="185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</row>
    <row r="38" spans="1:41" ht="15" customHeight="1">
      <c r="A38" s="813"/>
      <c r="B38" s="813"/>
      <c r="C38" s="813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97"/>
      <c r="W38" s="185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</row>
    <row r="39" spans="1:41" ht="15" customHeight="1">
      <c r="A39" s="813"/>
      <c r="B39" s="813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675</v>
      </c>
      <c r="N39" s="197"/>
      <c r="O39" s="161"/>
      <c r="P39" s="161"/>
      <c r="Q39" s="161"/>
      <c r="R39" s="257"/>
      <c r="S39" s="197"/>
      <c r="T39" s="197"/>
      <c r="U39" s="196"/>
      <c r="V39" s="197"/>
      <c r="W39" s="185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</row>
    <row r="40" spans="1:41" ht="15" customHeight="1">
      <c r="A40" s="813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97"/>
      <c r="W40" s="185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</row>
    <row r="41" spans="1:41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97"/>
      <c r="W41" s="185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</row>
    <row r="42" spans="1:41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41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41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41" s="34" customFormat="1" ht="281.25">
      <c r="A45" s="813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911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865"/>
      <c r="AB45" s="865"/>
      <c r="AC45" s="866"/>
      <c r="AD45" s="582" t="s">
        <v>622</v>
      </c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</row>
    <row r="46" spans="1:41" s="34" customFormat="1" ht="371.25">
      <c r="A46" s="813"/>
      <c r="B46" s="813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911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6"/>
      <c r="AD46" s="281" t="s">
        <v>483</v>
      </c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</row>
    <row r="47" spans="1:41" s="34" customFormat="1" ht="409.5">
      <c r="A47" s="813"/>
      <c r="B47" s="813"/>
      <c r="C47" s="813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644</v>
      </c>
      <c r="N47" s="280"/>
      <c r="O47" s="911"/>
      <c r="P47" s="865"/>
      <c r="Q47" s="865"/>
      <c r="R47" s="865"/>
      <c r="S47" s="865"/>
      <c r="T47" s="865"/>
      <c r="U47" s="865"/>
      <c r="V47" s="865"/>
      <c r="W47" s="865"/>
      <c r="X47" s="865"/>
      <c r="Y47" s="865"/>
      <c r="Z47" s="865"/>
      <c r="AA47" s="865"/>
      <c r="AB47" s="865"/>
      <c r="AC47" s="866"/>
      <c r="AD47" s="281" t="s">
        <v>649</v>
      </c>
      <c r="AE47" s="293"/>
      <c r="AF47" s="293"/>
      <c r="AG47" s="293"/>
      <c r="AH47" s="312"/>
      <c r="AI47" s="293"/>
      <c r="AJ47" s="293"/>
      <c r="AK47" s="293"/>
      <c r="AL47" s="293"/>
      <c r="AM47" s="293"/>
      <c r="AN47" s="293"/>
      <c r="AO47" s="293"/>
    </row>
    <row r="48" spans="1:41" s="34" customFormat="1" ht="409.5">
      <c r="A48" s="813"/>
      <c r="B48" s="813"/>
      <c r="C48" s="813"/>
      <c r="D48" s="813">
        <v>1</v>
      </c>
      <c r="E48" s="471"/>
      <c r="F48" s="471"/>
      <c r="G48" s="471"/>
      <c r="H48" s="471"/>
      <c r="I48" s="806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76"/>
      <c r="P48" s="877"/>
      <c r="Q48" s="877"/>
      <c r="R48" s="877"/>
      <c r="S48" s="877"/>
      <c r="T48" s="877"/>
      <c r="U48" s="877"/>
      <c r="V48" s="877"/>
      <c r="W48" s="877"/>
      <c r="X48" s="877"/>
      <c r="Y48" s="877"/>
      <c r="Z48" s="877"/>
      <c r="AA48" s="877"/>
      <c r="AB48" s="877"/>
      <c r="AC48" s="878"/>
      <c r="AD48" s="281" t="s">
        <v>666</v>
      </c>
      <c r="AE48" s="293"/>
      <c r="AF48" s="293"/>
      <c r="AG48" s="293"/>
      <c r="AH48" s="312"/>
      <c r="AI48" s="293"/>
      <c r="AJ48" s="293"/>
      <c r="AK48" s="293"/>
      <c r="AL48" s="293"/>
      <c r="AM48" s="293"/>
      <c r="AN48" s="293"/>
      <c r="AO48" s="293"/>
    </row>
    <row r="49" spans="1:42" s="34" customFormat="1" ht="33.75" customHeight="1">
      <c r="A49" s="813"/>
      <c r="B49" s="813"/>
      <c r="C49" s="813"/>
      <c r="D49" s="813"/>
      <c r="E49" s="813">
        <v>1</v>
      </c>
      <c r="F49" s="471"/>
      <c r="G49" s="471"/>
      <c r="H49" s="471"/>
      <c r="I49" s="806"/>
      <c r="J49" s="806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79"/>
      <c r="P49" s="880"/>
      <c r="Q49" s="880"/>
      <c r="R49" s="880"/>
      <c r="S49" s="880"/>
      <c r="T49" s="880"/>
      <c r="U49" s="880"/>
      <c r="V49" s="880"/>
      <c r="W49" s="880"/>
      <c r="X49" s="880"/>
      <c r="Y49" s="880"/>
      <c r="Z49" s="880"/>
      <c r="AA49" s="880"/>
      <c r="AB49" s="880"/>
      <c r="AC49" s="881"/>
      <c r="AD49" s="281" t="s">
        <v>484</v>
      </c>
      <c r="AE49" s="293"/>
      <c r="AF49" s="312" t="str">
        <f>strCheckUnique(AG49:AG52)</f>
        <v/>
      </c>
      <c r="AG49" s="293"/>
      <c r="AH49" s="312"/>
      <c r="AI49" s="293"/>
      <c r="AJ49" s="293"/>
      <c r="AK49" s="293"/>
      <c r="AL49" s="293"/>
      <c r="AM49" s="293"/>
      <c r="AN49" s="293"/>
      <c r="AO49" s="293"/>
    </row>
    <row r="50" spans="1:42" s="34" customFormat="1" ht="66" customHeight="1">
      <c r="A50" s="813"/>
      <c r="B50" s="813"/>
      <c r="C50" s="813"/>
      <c r="D50" s="813"/>
      <c r="E50" s="813"/>
      <c r="F50" s="335">
        <v>1</v>
      </c>
      <c r="G50" s="335"/>
      <c r="H50" s="335"/>
      <c r="I50" s="806"/>
      <c r="J50" s="806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10"/>
      <c r="O50" s="696"/>
      <c r="P50" s="191"/>
      <c r="Q50" s="191"/>
      <c r="R50" s="811"/>
      <c r="S50" s="809" t="s">
        <v>87</v>
      </c>
      <c r="T50" s="811"/>
      <c r="U50" s="809" t="s">
        <v>87</v>
      </c>
      <c r="V50" s="696"/>
      <c r="W50" s="191"/>
      <c r="X50" s="191"/>
      <c r="Y50" s="811"/>
      <c r="Z50" s="809" t="s">
        <v>87</v>
      </c>
      <c r="AA50" s="811"/>
      <c r="AB50" s="809" t="s">
        <v>88</v>
      </c>
      <c r="AC50" s="277"/>
      <c r="AD50" s="817" t="s">
        <v>623</v>
      </c>
      <c r="AE50" s="293" t="str">
        <f>strCheckDate(O51:AC51)</f>
        <v/>
      </c>
      <c r="AF50" s="293"/>
      <c r="AG50" s="312" t="str">
        <f>IF(M50="","",M50 )</f>
        <v/>
      </c>
      <c r="AH50" s="312"/>
      <c r="AI50" s="312"/>
      <c r="AJ50" s="312"/>
      <c r="AK50" s="293"/>
      <c r="AL50" s="293"/>
      <c r="AM50" s="293"/>
      <c r="AN50" s="293"/>
      <c r="AO50" s="293"/>
    </row>
    <row r="51" spans="1:42" s="34" customFormat="1" ht="14.25" hidden="1" customHeight="1">
      <c r="A51" s="813"/>
      <c r="B51" s="813"/>
      <c r="C51" s="813"/>
      <c r="D51" s="813"/>
      <c r="E51" s="813"/>
      <c r="F51" s="335"/>
      <c r="G51" s="335"/>
      <c r="H51" s="335"/>
      <c r="I51" s="806"/>
      <c r="J51" s="806"/>
      <c r="K51" s="339"/>
      <c r="L51" s="170"/>
      <c r="M51" s="204"/>
      <c r="N51" s="810"/>
      <c r="O51" s="294"/>
      <c r="P51" s="291"/>
      <c r="Q51" s="292" t="str">
        <f>R50 &amp; "-" &amp; T50</f>
        <v>-</v>
      </c>
      <c r="R51" s="811"/>
      <c r="S51" s="809"/>
      <c r="T51" s="812"/>
      <c r="U51" s="809"/>
      <c r="V51" s="294"/>
      <c r="W51" s="291"/>
      <c r="X51" s="292" t="str">
        <f>Y50 &amp; "-" &amp; AA50</f>
        <v>-</v>
      </c>
      <c r="Y51" s="811"/>
      <c r="Z51" s="809"/>
      <c r="AA51" s="812"/>
      <c r="AB51" s="809"/>
      <c r="AC51" s="277"/>
      <c r="AD51" s="818"/>
      <c r="AE51" s="293"/>
      <c r="AF51" s="293"/>
      <c r="AG51" s="293"/>
      <c r="AH51" s="312"/>
      <c r="AI51" s="293"/>
      <c r="AJ51" s="293"/>
      <c r="AK51" s="293"/>
      <c r="AL51" s="293"/>
      <c r="AM51" s="293"/>
      <c r="AN51" s="293"/>
      <c r="AO51" s="293"/>
    </row>
    <row r="52" spans="1:42" ht="15" customHeight="1">
      <c r="A52" s="813"/>
      <c r="B52" s="813"/>
      <c r="C52" s="813"/>
      <c r="D52" s="813"/>
      <c r="E52" s="813"/>
      <c r="F52" s="335"/>
      <c r="G52" s="335"/>
      <c r="H52" s="335"/>
      <c r="I52" s="806"/>
      <c r="J52" s="806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56"/>
      <c r="W52" s="156"/>
      <c r="X52" s="156"/>
      <c r="Y52" s="257"/>
      <c r="Z52" s="197"/>
      <c r="AA52" s="197"/>
      <c r="AB52" s="197"/>
      <c r="AC52" s="185"/>
      <c r="AD52" s="819"/>
      <c r="AE52" s="302"/>
      <c r="AF52" s="302"/>
      <c r="AG52" s="302"/>
      <c r="AH52" s="312"/>
      <c r="AI52" s="302"/>
      <c r="AJ52" s="293"/>
      <c r="AK52" s="293"/>
      <c r="AL52" s="293"/>
      <c r="AM52" s="293"/>
      <c r="AN52" s="293"/>
      <c r="AO52" s="293"/>
      <c r="AP52" s="34"/>
    </row>
    <row r="53" spans="1:42" ht="15" customHeight="1">
      <c r="A53" s="813"/>
      <c r="B53" s="813"/>
      <c r="C53" s="813"/>
      <c r="D53" s="813"/>
      <c r="E53" s="335"/>
      <c r="F53" s="471"/>
      <c r="G53" s="471"/>
      <c r="H53" s="471"/>
      <c r="I53" s="806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56"/>
      <c r="W53" s="156"/>
      <c r="X53" s="156"/>
      <c r="Y53" s="257"/>
      <c r="Z53" s="197"/>
      <c r="AA53" s="197"/>
      <c r="AB53" s="196"/>
      <c r="AC53" s="197"/>
      <c r="AD53" s="185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</row>
    <row r="54" spans="1:42" ht="15" customHeight="1">
      <c r="A54" s="813"/>
      <c r="B54" s="813"/>
      <c r="C54" s="813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56"/>
      <c r="W54" s="156"/>
      <c r="X54" s="156"/>
      <c r="Y54" s="257"/>
      <c r="Z54" s="197"/>
      <c r="AA54" s="197"/>
      <c r="AB54" s="196"/>
      <c r="AC54" s="197"/>
      <c r="AD54" s="185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</row>
    <row r="55" spans="1:42" ht="15" customHeight="1">
      <c r="A55" s="813"/>
      <c r="B55" s="813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675</v>
      </c>
      <c r="N55" s="197"/>
      <c r="O55" s="161"/>
      <c r="P55" s="161"/>
      <c r="Q55" s="161"/>
      <c r="R55" s="257"/>
      <c r="S55" s="197"/>
      <c r="T55" s="197"/>
      <c r="U55" s="196"/>
      <c r="V55" s="161"/>
      <c r="W55" s="161"/>
      <c r="X55" s="161"/>
      <c r="Y55" s="257"/>
      <c r="Z55" s="197"/>
      <c r="AA55" s="197"/>
      <c r="AB55" s="196"/>
      <c r="AC55" s="197"/>
      <c r="AD55" s="185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</row>
    <row r="56" spans="1:42" ht="15" customHeight="1">
      <c r="A56" s="813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61"/>
      <c r="W56" s="161"/>
      <c r="X56" s="161"/>
      <c r="Y56" s="257"/>
      <c r="Z56" s="197"/>
      <c r="AA56" s="197"/>
      <c r="AB56" s="196"/>
      <c r="AC56" s="197"/>
      <c r="AD56" s="185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</row>
    <row r="57" spans="1:42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42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42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42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42" s="34" customFormat="1" ht="22.5" hidden="1">
      <c r="A61" s="813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08"/>
      <c r="P61" s="808"/>
      <c r="Q61" s="808"/>
      <c r="R61" s="808"/>
      <c r="S61" s="808"/>
      <c r="T61" s="808"/>
      <c r="U61" s="808"/>
      <c r="V61" s="808"/>
      <c r="W61" s="582" t="s">
        <v>622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42" s="34" customFormat="1" ht="22.5" hidden="1">
      <c r="A62" s="813"/>
      <c r="B62" s="813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08"/>
      <c r="P62" s="808"/>
      <c r="Q62" s="808"/>
      <c r="R62" s="808"/>
      <c r="S62" s="808"/>
      <c r="T62" s="808"/>
      <c r="U62" s="808"/>
      <c r="V62" s="808"/>
      <c r="W62" s="281" t="s">
        <v>483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42" s="34" customFormat="1" ht="45" hidden="1">
      <c r="A63" s="813"/>
      <c r="B63" s="813"/>
      <c r="C63" s="813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644</v>
      </c>
      <c r="N63" s="280"/>
      <c r="O63" s="808"/>
      <c r="P63" s="808"/>
      <c r="Q63" s="808"/>
      <c r="R63" s="808"/>
      <c r="S63" s="808"/>
      <c r="T63" s="808"/>
      <c r="U63" s="808"/>
      <c r="V63" s="808"/>
      <c r="W63" s="281" t="s">
        <v>649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42" s="34" customFormat="1" ht="33.75" hidden="1">
      <c r="A64" s="813"/>
      <c r="B64" s="813"/>
      <c r="C64" s="813"/>
      <c r="D64" s="813">
        <v>1</v>
      </c>
      <c r="E64" s="471"/>
      <c r="F64" s="471"/>
      <c r="G64" s="471"/>
      <c r="H64" s="471"/>
      <c r="I64" s="806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23"/>
      <c r="P64" s="823"/>
      <c r="Q64" s="823"/>
      <c r="R64" s="823"/>
      <c r="S64" s="823"/>
      <c r="T64" s="823"/>
      <c r="U64" s="823"/>
      <c r="V64" s="823"/>
      <c r="W64" s="281" t="s">
        <v>602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13"/>
      <c r="B65" s="813"/>
      <c r="C65" s="813"/>
      <c r="D65" s="813"/>
      <c r="E65" s="813">
        <v>1</v>
      </c>
      <c r="F65" s="471"/>
      <c r="G65" s="471"/>
      <c r="H65" s="471"/>
      <c r="I65" s="806"/>
      <c r="J65" s="806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22"/>
      <c r="P65" s="822"/>
      <c r="Q65" s="822"/>
      <c r="R65" s="822"/>
      <c r="S65" s="822"/>
      <c r="T65" s="822"/>
      <c r="U65" s="822"/>
      <c r="V65" s="822"/>
      <c r="W65" s="281" t="s">
        <v>484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13"/>
      <c r="B66" s="813"/>
      <c r="C66" s="813"/>
      <c r="D66" s="813"/>
      <c r="E66" s="813"/>
      <c r="F66" s="335">
        <v>1</v>
      </c>
      <c r="G66" s="335"/>
      <c r="H66" s="335"/>
      <c r="I66" s="806"/>
      <c r="J66" s="806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10"/>
      <c r="O66" s="191"/>
      <c r="P66" s="191"/>
      <c r="Q66" s="191"/>
      <c r="R66" s="811"/>
      <c r="S66" s="809" t="s">
        <v>87</v>
      </c>
      <c r="T66" s="811"/>
      <c r="U66" s="809" t="s">
        <v>88</v>
      </c>
      <c r="V66" s="277"/>
      <c r="W66" s="817" t="s">
        <v>623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13"/>
      <c r="B67" s="813"/>
      <c r="C67" s="813"/>
      <c r="D67" s="813"/>
      <c r="E67" s="813"/>
      <c r="F67" s="335"/>
      <c r="G67" s="335"/>
      <c r="H67" s="335"/>
      <c r="I67" s="806"/>
      <c r="J67" s="806"/>
      <c r="K67" s="339"/>
      <c r="L67" s="170"/>
      <c r="M67" s="204"/>
      <c r="N67" s="810"/>
      <c r="O67" s="294"/>
      <c r="P67" s="291"/>
      <c r="Q67" s="292" t="str">
        <f>R66 &amp; "-" &amp; T66</f>
        <v>-</v>
      </c>
      <c r="R67" s="811"/>
      <c r="S67" s="809"/>
      <c r="T67" s="812"/>
      <c r="U67" s="809"/>
      <c r="V67" s="277"/>
      <c r="W67" s="818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13"/>
      <c r="B68" s="813"/>
      <c r="C68" s="813"/>
      <c r="D68" s="813"/>
      <c r="E68" s="813"/>
      <c r="F68" s="335"/>
      <c r="G68" s="335"/>
      <c r="H68" s="335"/>
      <c r="I68" s="806"/>
      <c r="J68" s="806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19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4.25" hidden="1">
      <c r="A69" s="813"/>
      <c r="B69" s="813"/>
      <c r="C69" s="813"/>
      <c r="D69" s="813"/>
      <c r="E69" s="335"/>
      <c r="F69" s="471"/>
      <c r="G69" s="471"/>
      <c r="H69" s="471"/>
      <c r="I69" s="806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4.25" hidden="1">
      <c r="A70" s="813"/>
      <c r="B70" s="813"/>
      <c r="C70" s="813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4.25" hidden="1">
      <c r="A71" s="813"/>
      <c r="B71" s="813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675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4.25" hidden="1">
      <c r="A72" s="813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4.25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5" hidden="1">
      <c r="A77" s="813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64"/>
      <c r="P77" s="865"/>
      <c r="Q77" s="865"/>
      <c r="R77" s="865"/>
      <c r="S77" s="865"/>
      <c r="T77" s="865"/>
      <c r="U77" s="865"/>
      <c r="V77" s="866"/>
      <c r="W77" s="582" t="s">
        <v>622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22.5" hidden="1">
      <c r="A78" s="813"/>
      <c r="B78" s="813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64"/>
      <c r="P78" s="865"/>
      <c r="Q78" s="865"/>
      <c r="R78" s="865"/>
      <c r="S78" s="865"/>
      <c r="T78" s="865"/>
      <c r="U78" s="865"/>
      <c r="V78" s="866"/>
      <c r="W78" s="281" t="s">
        <v>483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" hidden="1">
      <c r="A79" s="813"/>
      <c r="B79" s="813"/>
      <c r="C79" s="813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644</v>
      </c>
      <c r="N79" s="280"/>
      <c r="O79" s="864"/>
      <c r="P79" s="865"/>
      <c r="Q79" s="865"/>
      <c r="R79" s="865"/>
      <c r="S79" s="865"/>
      <c r="T79" s="865"/>
      <c r="U79" s="865"/>
      <c r="V79" s="866"/>
      <c r="W79" s="281" t="s">
        <v>649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3.75" hidden="1">
      <c r="A80" s="813"/>
      <c r="B80" s="813"/>
      <c r="C80" s="813"/>
      <c r="D80" s="813">
        <v>1</v>
      </c>
      <c r="E80" s="471"/>
      <c r="F80" s="471"/>
      <c r="G80" s="471"/>
      <c r="H80" s="471"/>
      <c r="I80" s="806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76"/>
      <c r="P80" s="877"/>
      <c r="Q80" s="877"/>
      <c r="R80" s="877"/>
      <c r="S80" s="877"/>
      <c r="T80" s="877"/>
      <c r="U80" s="877"/>
      <c r="V80" s="878"/>
      <c r="W80" s="281" t="s">
        <v>602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13"/>
      <c r="B81" s="813"/>
      <c r="C81" s="813"/>
      <c r="D81" s="813"/>
      <c r="E81" s="813">
        <v>1</v>
      </c>
      <c r="F81" s="471"/>
      <c r="G81" s="471"/>
      <c r="H81" s="471"/>
      <c r="I81" s="806"/>
      <c r="J81" s="806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79"/>
      <c r="P81" s="880"/>
      <c r="Q81" s="880"/>
      <c r="R81" s="880"/>
      <c r="S81" s="880"/>
      <c r="T81" s="880"/>
      <c r="U81" s="880"/>
      <c r="V81" s="881"/>
      <c r="W81" s="281" t="s">
        <v>484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13"/>
      <c r="B82" s="813"/>
      <c r="C82" s="813"/>
      <c r="D82" s="813"/>
      <c r="E82" s="813"/>
      <c r="F82" s="335">
        <v>1</v>
      </c>
      <c r="G82" s="335"/>
      <c r="H82" s="335"/>
      <c r="I82" s="806"/>
      <c r="J82" s="806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11"/>
      <c r="S82" s="809" t="s">
        <v>87</v>
      </c>
      <c r="T82" s="811"/>
      <c r="U82" s="809" t="s">
        <v>88</v>
      </c>
      <c r="V82" s="277"/>
      <c r="W82" s="817" t="s">
        <v>623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13"/>
      <c r="B83" s="813"/>
      <c r="C83" s="813"/>
      <c r="D83" s="813"/>
      <c r="E83" s="813"/>
      <c r="F83" s="335"/>
      <c r="G83" s="335"/>
      <c r="H83" s="335"/>
      <c r="I83" s="806"/>
      <c r="J83" s="806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1"/>
      <c r="S83" s="809"/>
      <c r="T83" s="812"/>
      <c r="U83" s="809"/>
      <c r="V83" s="277"/>
      <c r="W83" s="818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13"/>
      <c r="B84" s="813"/>
      <c r="C84" s="813"/>
      <c r="D84" s="813"/>
      <c r="E84" s="813"/>
      <c r="F84" s="335"/>
      <c r="G84" s="335"/>
      <c r="H84" s="335"/>
      <c r="I84" s="806"/>
      <c r="J84" s="806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19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4.25" hidden="1">
      <c r="A85" s="813"/>
      <c r="B85" s="813"/>
      <c r="C85" s="813"/>
      <c r="D85" s="813"/>
      <c r="E85" s="335"/>
      <c r="F85" s="471"/>
      <c r="G85" s="471"/>
      <c r="H85" s="471"/>
      <c r="I85" s="806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4.25" hidden="1">
      <c r="A86" s="813"/>
      <c r="B86" s="813"/>
      <c r="C86" s="813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4.25" hidden="1">
      <c r="A87" s="813"/>
      <c r="B87" s="813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675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4.25" hidden="1">
      <c r="A88" s="813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4.25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64"/>
      <c r="P92" s="865"/>
      <c r="Q92" s="865"/>
      <c r="R92" s="865"/>
      <c r="S92" s="865"/>
      <c r="T92" s="865"/>
      <c r="U92" s="865"/>
      <c r="V92" s="865"/>
      <c r="W92" s="865"/>
      <c r="X92" s="865"/>
      <c r="Y92" s="865"/>
      <c r="Z92" s="865"/>
      <c r="AA92" s="866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64"/>
      <c r="P93" s="865"/>
      <c r="Q93" s="865"/>
      <c r="R93" s="865"/>
      <c r="S93" s="865"/>
      <c r="T93" s="865"/>
      <c r="U93" s="865"/>
      <c r="V93" s="865"/>
      <c r="W93" s="865"/>
      <c r="X93" s="865"/>
      <c r="Y93" s="865"/>
      <c r="Z93" s="865"/>
      <c r="AA93" s="866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64"/>
      <c r="P94" s="865"/>
      <c r="Q94" s="865"/>
      <c r="R94" s="865"/>
      <c r="S94" s="865"/>
      <c r="T94" s="865"/>
      <c r="U94" s="865"/>
      <c r="V94" s="865"/>
      <c r="W94" s="865"/>
      <c r="X94" s="865"/>
      <c r="Y94" s="865"/>
      <c r="Z94" s="865"/>
      <c r="AA94" s="866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64"/>
      <c r="P95" s="865"/>
      <c r="Q95" s="865"/>
      <c r="R95" s="865"/>
      <c r="S95" s="865"/>
      <c r="T95" s="865"/>
      <c r="U95" s="865"/>
      <c r="V95" s="865"/>
      <c r="W95" s="865"/>
      <c r="X95" s="865"/>
      <c r="Y95" s="865"/>
      <c r="Z95" s="865"/>
      <c r="AA95" s="866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2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910"/>
      <c r="J97" s="299"/>
      <c r="K97" s="202"/>
      <c r="L97" s="169" t="s">
        <v>22</v>
      </c>
      <c r="M97" s="172" t="s">
        <v>10</v>
      </c>
      <c r="N97" s="267"/>
      <c r="O97" s="867"/>
      <c r="P97" s="868"/>
      <c r="Q97" s="868"/>
      <c r="R97" s="868"/>
      <c r="S97" s="868"/>
      <c r="T97" s="868"/>
      <c r="U97" s="868"/>
      <c r="V97" s="868"/>
      <c r="W97" s="868"/>
      <c r="X97" s="868"/>
      <c r="Y97" s="868"/>
      <c r="Z97" s="868"/>
      <c r="AA97" s="869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910"/>
      <c r="J98" s="836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89"/>
      <c r="X98" s="809" t="s">
        <v>87</v>
      </c>
      <c r="Y98" s="889"/>
      <c r="Z98" s="874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2" hidden="1" customHeight="1">
      <c r="G99" s="201"/>
      <c r="H99" s="199"/>
      <c r="I99" s="910"/>
      <c r="J99" s="836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90"/>
      <c r="X99" s="809"/>
      <c r="Y99" s="890"/>
      <c r="Z99" s="875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910"/>
      <c r="J100" s="836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89"/>
      <c r="X100" s="809" t="s">
        <v>87</v>
      </c>
      <c r="Y100" s="889"/>
      <c r="Z100" s="874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2" hidden="1" customHeight="1">
      <c r="G101" s="201"/>
      <c r="H101" s="199"/>
      <c r="I101" s="910"/>
      <c r="J101" s="836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90"/>
      <c r="X101" s="809"/>
      <c r="Y101" s="890"/>
      <c r="Z101" s="875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910"/>
      <c r="J102" s="836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910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64"/>
      <c r="P114" s="865"/>
      <c r="Q114" s="865"/>
      <c r="R114" s="865"/>
      <c r="S114" s="865"/>
      <c r="T114" s="865"/>
      <c r="U114" s="865"/>
      <c r="V114" s="866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64"/>
      <c r="P115" s="865"/>
      <c r="Q115" s="865"/>
      <c r="R115" s="865"/>
      <c r="S115" s="865"/>
      <c r="T115" s="865"/>
      <c r="U115" s="865"/>
      <c r="V115" s="866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64"/>
      <c r="P116" s="865"/>
      <c r="Q116" s="865"/>
      <c r="R116" s="865"/>
      <c r="S116" s="865"/>
      <c r="T116" s="865"/>
      <c r="U116" s="865"/>
      <c r="V116" s="866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64"/>
      <c r="P117" s="865"/>
      <c r="Q117" s="865"/>
      <c r="R117" s="865"/>
      <c r="S117" s="865"/>
      <c r="T117" s="865"/>
      <c r="U117" s="865"/>
      <c r="V117" s="866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5" hidden="1" customHeight="1">
      <c r="G118" s="179"/>
      <c r="H118" s="177"/>
      <c r="I118" s="835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35"/>
      <c r="J119" s="836"/>
      <c r="L119" s="169" t="s">
        <v>22</v>
      </c>
      <c r="M119" s="172" t="s">
        <v>10</v>
      </c>
      <c r="N119" s="267"/>
      <c r="O119" s="867"/>
      <c r="P119" s="868"/>
      <c r="Q119" s="868"/>
      <c r="R119" s="868"/>
      <c r="S119" s="868"/>
      <c r="T119" s="868"/>
      <c r="U119" s="868"/>
      <c r="V119" s="869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35"/>
      <c r="J120" s="836"/>
      <c r="K120" s="202"/>
      <c r="L120" s="170"/>
      <c r="M120" s="173"/>
      <c r="N120" s="204"/>
      <c r="O120" s="191"/>
      <c r="P120" s="191"/>
      <c r="Q120" s="191"/>
      <c r="R120" s="870"/>
      <c r="S120" s="872" t="s">
        <v>87</v>
      </c>
      <c r="T120" s="870"/>
      <c r="U120" s="874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2" hidden="1" customHeight="1">
      <c r="G121" s="181"/>
      <c r="H121" s="177"/>
      <c r="I121" s="835"/>
      <c r="J121" s="836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71"/>
      <c r="S121" s="873"/>
      <c r="T121" s="871"/>
      <c r="U121" s="875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35"/>
      <c r="J122" s="836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35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64"/>
      <c r="P131" s="865"/>
      <c r="Q131" s="865"/>
      <c r="R131" s="865"/>
      <c r="S131" s="865"/>
      <c r="T131" s="865"/>
      <c r="U131" s="865"/>
      <c r="V131" s="866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64"/>
      <c r="P132" s="865"/>
      <c r="Q132" s="865"/>
      <c r="R132" s="865"/>
      <c r="S132" s="865"/>
      <c r="T132" s="865"/>
      <c r="U132" s="865"/>
      <c r="V132" s="866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64"/>
      <c r="P133" s="865"/>
      <c r="Q133" s="865"/>
      <c r="R133" s="865"/>
      <c r="S133" s="865"/>
      <c r="T133" s="865"/>
      <c r="U133" s="865"/>
      <c r="V133" s="866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64"/>
      <c r="P134" s="865"/>
      <c r="Q134" s="865"/>
      <c r="R134" s="865"/>
      <c r="S134" s="865"/>
      <c r="T134" s="865"/>
      <c r="U134" s="865"/>
      <c r="V134" s="866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5" hidden="1" customHeight="1">
      <c r="G135" s="179"/>
      <c r="H135" s="177"/>
      <c r="I135" s="835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35"/>
      <c r="J136" s="836"/>
      <c r="L136" s="169" t="s">
        <v>22</v>
      </c>
      <c r="M136" s="172" t="s">
        <v>10</v>
      </c>
      <c r="N136" s="267"/>
      <c r="O136" s="867"/>
      <c r="P136" s="868"/>
      <c r="Q136" s="868"/>
      <c r="R136" s="868"/>
      <c r="S136" s="868"/>
      <c r="T136" s="868"/>
      <c r="U136" s="868"/>
      <c r="V136" s="869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35"/>
      <c r="J137" s="836"/>
      <c r="K137" s="202"/>
      <c r="L137" s="170"/>
      <c r="M137" s="173"/>
      <c r="N137" s="204"/>
      <c r="O137" s="191"/>
      <c r="P137" s="191"/>
      <c r="Q137" s="191"/>
      <c r="R137" s="870"/>
      <c r="S137" s="872" t="s">
        <v>87</v>
      </c>
      <c r="T137" s="870"/>
      <c r="U137" s="874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2" hidden="1" customHeight="1">
      <c r="G138" s="181"/>
      <c r="H138" s="177"/>
      <c r="I138" s="835"/>
      <c r="J138" s="836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71"/>
      <c r="S138" s="873"/>
      <c r="T138" s="871"/>
      <c r="U138" s="875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35"/>
      <c r="J139" s="836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35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64"/>
      <c r="P148" s="865"/>
      <c r="Q148" s="865"/>
      <c r="R148" s="865"/>
      <c r="S148" s="865"/>
      <c r="T148" s="865"/>
      <c r="U148" s="865"/>
      <c r="V148" s="866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64"/>
      <c r="P149" s="865"/>
      <c r="Q149" s="865"/>
      <c r="R149" s="865"/>
      <c r="S149" s="865"/>
      <c r="T149" s="865"/>
      <c r="U149" s="865"/>
      <c r="V149" s="866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64"/>
      <c r="P150" s="865"/>
      <c r="Q150" s="865"/>
      <c r="R150" s="865"/>
      <c r="S150" s="865"/>
      <c r="T150" s="865"/>
      <c r="U150" s="865"/>
      <c r="V150" s="866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64"/>
      <c r="P151" s="865"/>
      <c r="Q151" s="865"/>
      <c r="R151" s="865"/>
      <c r="S151" s="865"/>
      <c r="T151" s="865"/>
      <c r="U151" s="865"/>
      <c r="V151" s="866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5" hidden="1" customHeight="1">
      <c r="G152" s="179"/>
      <c r="H152" s="177"/>
      <c r="I152" s="835"/>
      <c r="J152" s="180"/>
      <c r="L152" s="169" t="s">
        <v>12</v>
      </c>
      <c r="M152" s="171" t="s">
        <v>9</v>
      </c>
      <c r="N152" s="190"/>
      <c r="O152" s="879"/>
      <c r="P152" s="880"/>
      <c r="Q152" s="880"/>
      <c r="R152" s="880"/>
      <c r="S152" s="880"/>
      <c r="T152" s="880"/>
      <c r="U152" s="880"/>
      <c r="V152" s="881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35"/>
      <c r="J153" s="836"/>
      <c r="L153" s="169" t="s">
        <v>22</v>
      </c>
      <c r="M153" s="172" t="s">
        <v>10</v>
      </c>
      <c r="N153" s="267"/>
      <c r="O153" s="867"/>
      <c r="P153" s="868"/>
      <c r="Q153" s="868"/>
      <c r="R153" s="868"/>
      <c r="S153" s="868"/>
      <c r="T153" s="868"/>
      <c r="U153" s="868"/>
      <c r="V153" s="869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35"/>
      <c r="J154" s="836"/>
      <c r="K154" s="202"/>
      <c r="L154" s="170"/>
      <c r="M154" s="173"/>
      <c r="N154" s="204"/>
      <c r="O154" s="319"/>
      <c r="P154" s="191"/>
      <c r="Q154" s="191"/>
      <c r="R154" s="870"/>
      <c r="S154" s="872" t="s">
        <v>87</v>
      </c>
      <c r="T154" s="870"/>
      <c r="U154" s="874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2" hidden="1" customHeight="1">
      <c r="G155" s="181"/>
      <c r="H155" s="177"/>
      <c r="I155" s="835"/>
      <c r="J155" s="836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71"/>
      <c r="S155" s="873"/>
      <c r="T155" s="871"/>
      <c r="U155" s="875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35"/>
      <c r="J156" s="836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35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2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82"/>
      <c r="O166" s="883"/>
      <c r="P166" s="883"/>
      <c r="Q166" s="883"/>
      <c r="R166" s="883"/>
      <c r="S166" s="883"/>
      <c r="T166" s="883"/>
      <c r="U166" s="883"/>
      <c r="V166" s="883"/>
      <c r="W166" s="883"/>
      <c r="X166" s="883"/>
      <c r="Y166" s="883"/>
      <c r="Z166" s="883"/>
      <c r="AA166" s="883"/>
      <c r="AB166" s="883"/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56"/>
      <c r="AM166" s="633" t="s">
        <v>622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22.5">
      <c r="A167" s="832"/>
      <c r="B167" s="832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884"/>
      <c r="O167" s="885"/>
      <c r="P167" s="885"/>
      <c r="Q167" s="885"/>
      <c r="R167" s="885"/>
      <c r="S167" s="885"/>
      <c r="T167" s="885"/>
      <c r="U167" s="885"/>
      <c r="V167" s="885"/>
      <c r="W167" s="885"/>
      <c r="X167" s="885"/>
      <c r="Y167" s="885"/>
      <c r="Z167" s="885"/>
      <c r="AA167" s="885"/>
      <c r="AB167" s="885"/>
      <c r="AC167" s="885"/>
      <c r="AD167" s="885"/>
      <c r="AE167" s="885"/>
      <c r="AF167" s="885"/>
      <c r="AG167" s="885"/>
      <c r="AH167" s="885"/>
      <c r="AI167" s="885"/>
      <c r="AJ167" s="885"/>
      <c r="AK167" s="885"/>
      <c r="AL167" s="852"/>
      <c r="AM167" s="632" t="s">
        <v>483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">
      <c r="A168" s="832"/>
      <c r="B168" s="832"/>
      <c r="C168" s="832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644</v>
      </c>
      <c r="N168" s="884"/>
      <c r="O168" s="885"/>
      <c r="P168" s="885"/>
      <c r="Q168" s="885"/>
      <c r="R168" s="885"/>
      <c r="S168" s="885"/>
      <c r="T168" s="885"/>
      <c r="U168" s="885"/>
      <c r="V168" s="885"/>
      <c r="W168" s="885"/>
      <c r="X168" s="885"/>
      <c r="Y168" s="885"/>
      <c r="Z168" s="885"/>
      <c r="AA168" s="885"/>
      <c r="AB168" s="885"/>
      <c r="AC168" s="885"/>
      <c r="AD168" s="885"/>
      <c r="AE168" s="885"/>
      <c r="AF168" s="885"/>
      <c r="AG168" s="885"/>
      <c r="AH168" s="885"/>
      <c r="AI168" s="885"/>
      <c r="AJ168" s="885"/>
      <c r="AK168" s="885"/>
      <c r="AL168" s="852"/>
      <c r="AM168" s="632" t="s">
        <v>673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32"/>
      <c r="B169" s="832"/>
      <c r="C169" s="832"/>
      <c r="D169" s="832">
        <v>1</v>
      </c>
      <c r="E169" s="293"/>
      <c r="F169" s="343"/>
      <c r="G169" s="561"/>
      <c r="H169" s="561"/>
      <c r="I169" s="835"/>
      <c r="J169" s="836"/>
      <c r="K169" s="806"/>
      <c r="L169" s="837" t="str">
        <f>mergeValue(A169) &amp;"."&amp; mergeValue(B169)&amp;"."&amp; mergeValue(C169)&amp;"."&amp; mergeValue(D169)</f>
        <v>1.1.1.1</v>
      </c>
      <c r="M169" s="838"/>
      <c r="N169" s="809" t="s">
        <v>87</v>
      </c>
      <c r="O169" s="824"/>
      <c r="P169" s="827" t="s">
        <v>96</v>
      </c>
      <c r="Q169" s="828"/>
      <c r="R169" s="809" t="s">
        <v>88</v>
      </c>
      <c r="S169" s="824"/>
      <c r="T169" s="825">
        <v>1</v>
      </c>
      <c r="U169" s="829"/>
      <c r="V169" s="809" t="s">
        <v>88</v>
      </c>
      <c r="W169" s="824"/>
      <c r="X169" s="825">
        <v>1</v>
      </c>
      <c r="Y169" s="826"/>
      <c r="Z169" s="809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05" t="s">
        <v>674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32"/>
      <c r="B170" s="832"/>
      <c r="C170" s="832"/>
      <c r="D170" s="832"/>
      <c r="E170" s="293"/>
      <c r="F170" s="343"/>
      <c r="G170" s="561"/>
      <c r="H170" s="561"/>
      <c r="I170" s="835"/>
      <c r="J170" s="836"/>
      <c r="K170" s="806"/>
      <c r="L170" s="837"/>
      <c r="M170" s="838"/>
      <c r="N170" s="809"/>
      <c r="O170" s="824"/>
      <c r="P170" s="827"/>
      <c r="Q170" s="828"/>
      <c r="R170" s="809"/>
      <c r="S170" s="824"/>
      <c r="T170" s="825"/>
      <c r="U170" s="830"/>
      <c r="V170" s="809"/>
      <c r="W170" s="824"/>
      <c r="X170" s="825"/>
      <c r="Y170" s="826"/>
      <c r="Z170" s="809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05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32"/>
      <c r="B171" s="832"/>
      <c r="C171" s="832"/>
      <c r="D171" s="832"/>
      <c r="E171" s="293"/>
      <c r="F171" s="343"/>
      <c r="G171" s="561"/>
      <c r="H171" s="561"/>
      <c r="I171" s="835"/>
      <c r="J171" s="836"/>
      <c r="K171" s="806"/>
      <c r="L171" s="837"/>
      <c r="M171" s="838"/>
      <c r="N171" s="809"/>
      <c r="O171" s="824"/>
      <c r="P171" s="827"/>
      <c r="Q171" s="828"/>
      <c r="R171" s="809"/>
      <c r="S171" s="824"/>
      <c r="T171" s="825"/>
      <c r="U171" s="831"/>
      <c r="V171" s="809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05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32"/>
      <c r="B172" s="832"/>
      <c r="C172" s="832"/>
      <c r="D172" s="832"/>
      <c r="E172" s="293"/>
      <c r="F172" s="343"/>
      <c r="G172" s="561"/>
      <c r="H172" s="561"/>
      <c r="I172" s="835"/>
      <c r="J172" s="836"/>
      <c r="K172" s="806"/>
      <c r="L172" s="837"/>
      <c r="M172" s="838"/>
      <c r="N172" s="809"/>
      <c r="O172" s="824"/>
      <c r="P172" s="827"/>
      <c r="Q172" s="828"/>
      <c r="R172" s="809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05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32"/>
      <c r="B173" s="832"/>
      <c r="C173" s="832"/>
      <c r="D173" s="832"/>
      <c r="E173" s="345"/>
      <c r="F173" s="346"/>
      <c r="G173" s="345"/>
      <c r="H173" s="345"/>
      <c r="I173" s="835"/>
      <c r="J173" s="836"/>
      <c r="K173" s="806"/>
      <c r="L173" s="837"/>
      <c r="M173" s="838"/>
      <c r="N173" s="809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05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32"/>
      <c r="B174" s="832"/>
      <c r="C174" s="832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05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32"/>
      <c r="B175" s="832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675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32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2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82"/>
      <c r="O181" s="883"/>
      <c r="P181" s="883"/>
      <c r="Q181" s="883"/>
      <c r="R181" s="883"/>
      <c r="S181" s="883"/>
      <c r="T181" s="883"/>
      <c r="U181" s="883"/>
      <c r="V181" s="883"/>
      <c r="W181" s="883"/>
      <c r="X181" s="883"/>
      <c r="Y181" s="883"/>
      <c r="Z181" s="883"/>
      <c r="AA181" s="883"/>
      <c r="AB181" s="883"/>
      <c r="AC181" s="883"/>
      <c r="AD181" s="883"/>
      <c r="AE181" s="883"/>
      <c r="AF181" s="883"/>
      <c r="AG181" s="883"/>
      <c r="AH181" s="883"/>
      <c r="AI181" s="883"/>
      <c r="AJ181" s="883"/>
      <c r="AK181" s="856"/>
      <c r="AL181" s="633" t="s">
        <v>622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32"/>
      <c r="B182" s="832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884"/>
      <c r="O182" s="885"/>
      <c r="P182" s="885"/>
      <c r="Q182" s="885"/>
      <c r="R182" s="885"/>
      <c r="S182" s="885"/>
      <c r="T182" s="885"/>
      <c r="U182" s="885"/>
      <c r="V182" s="885"/>
      <c r="W182" s="885"/>
      <c r="X182" s="885"/>
      <c r="Y182" s="885"/>
      <c r="Z182" s="885"/>
      <c r="AA182" s="885"/>
      <c r="AB182" s="885"/>
      <c r="AC182" s="885"/>
      <c r="AD182" s="885"/>
      <c r="AE182" s="885"/>
      <c r="AF182" s="885"/>
      <c r="AG182" s="885"/>
      <c r="AH182" s="885"/>
      <c r="AI182" s="885"/>
      <c r="AJ182" s="885"/>
      <c r="AK182" s="852"/>
      <c r="AL182" s="632" t="s">
        <v>483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32"/>
      <c r="B183" s="832"/>
      <c r="C183" s="832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644</v>
      </c>
      <c r="N183" s="884"/>
      <c r="O183" s="885"/>
      <c r="P183" s="885"/>
      <c r="Q183" s="885"/>
      <c r="R183" s="885"/>
      <c r="S183" s="885"/>
      <c r="T183" s="885"/>
      <c r="U183" s="885"/>
      <c r="V183" s="885"/>
      <c r="W183" s="885"/>
      <c r="X183" s="885"/>
      <c r="Y183" s="885"/>
      <c r="Z183" s="885"/>
      <c r="AA183" s="885"/>
      <c r="AB183" s="885"/>
      <c r="AC183" s="885"/>
      <c r="AD183" s="885"/>
      <c r="AE183" s="885"/>
      <c r="AF183" s="885"/>
      <c r="AG183" s="885"/>
      <c r="AH183" s="885"/>
      <c r="AI183" s="885"/>
      <c r="AJ183" s="885"/>
      <c r="AK183" s="852"/>
      <c r="AL183" s="632" t="s">
        <v>673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32"/>
      <c r="B184" s="832"/>
      <c r="C184" s="832"/>
      <c r="D184" s="832">
        <v>1</v>
      </c>
      <c r="E184" s="293"/>
      <c r="F184" s="343"/>
      <c r="G184" s="561"/>
      <c r="H184" s="561"/>
      <c r="I184" s="835"/>
      <c r="J184" s="836"/>
      <c r="K184" s="806"/>
      <c r="L184" s="853" t="str">
        <f>mergeValue(A184) &amp;"."&amp; mergeValue(B184)&amp;"."&amp; mergeValue(C184)&amp;"."&amp; mergeValue(D184)</f>
        <v>1.1.1.1</v>
      </c>
      <c r="M184" s="846"/>
      <c r="N184" s="848"/>
      <c r="O184" s="827" t="s">
        <v>96</v>
      </c>
      <c r="P184" s="828"/>
      <c r="Q184" s="809" t="s">
        <v>88</v>
      </c>
      <c r="R184" s="824"/>
      <c r="S184" s="825">
        <v>1</v>
      </c>
      <c r="T184" s="829"/>
      <c r="U184" s="809" t="s">
        <v>88</v>
      </c>
      <c r="V184" s="824"/>
      <c r="W184" s="825" t="s">
        <v>96</v>
      </c>
      <c r="X184" s="826"/>
      <c r="Y184" s="809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05" t="s">
        <v>674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32"/>
      <c r="B185" s="832"/>
      <c r="C185" s="832"/>
      <c r="D185" s="832"/>
      <c r="E185" s="293"/>
      <c r="F185" s="343"/>
      <c r="G185" s="561"/>
      <c r="H185" s="561"/>
      <c r="I185" s="835"/>
      <c r="J185" s="836"/>
      <c r="K185" s="806"/>
      <c r="L185" s="837"/>
      <c r="M185" s="847"/>
      <c r="N185" s="848"/>
      <c r="O185" s="827"/>
      <c r="P185" s="828"/>
      <c r="Q185" s="809"/>
      <c r="R185" s="824"/>
      <c r="S185" s="825"/>
      <c r="T185" s="830"/>
      <c r="U185" s="809"/>
      <c r="V185" s="824"/>
      <c r="W185" s="825"/>
      <c r="X185" s="826"/>
      <c r="Y185" s="809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05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32"/>
      <c r="B186" s="832"/>
      <c r="C186" s="832"/>
      <c r="D186" s="832"/>
      <c r="E186" s="293"/>
      <c r="F186" s="343"/>
      <c r="G186" s="561"/>
      <c r="H186" s="561"/>
      <c r="I186" s="835"/>
      <c r="J186" s="836"/>
      <c r="K186" s="806"/>
      <c r="L186" s="837"/>
      <c r="M186" s="847"/>
      <c r="N186" s="848"/>
      <c r="O186" s="827"/>
      <c r="P186" s="828"/>
      <c r="Q186" s="809"/>
      <c r="R186" s="824"/>
      <c r="S186" s="825"/>
      <c r="T186" s="831"/>
      <c r="U186" s="809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05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32"/>
      <c r="B187" s="832"/>
      <c r="C187" s="832"/>
      <c r="D187" s="832"/>
      <c r="E187" s="293"/>
      <c r="F187" s="343"/>
      <c r="G187" s="561"/>
      <c r="H187" s="561"/>
      <c r="I187" s="835"/>
      <c r="J187" s="836"/>
      <c r="K187" s="806"/>
      <c r="L187" s="837"/>
      <c r="M187" s="847"/>
      <c r="N187" s="848"/>
      <c r="O187" s="827"/>
      <c r="P187" s="828"/>
      <c r="Q187" s="809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05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32"/>
      <c r="B188" s="832"/>
      <c r="C188" s="832"/>
      <c r="D188" s="832"/>
      <c r="E188" s="345"/>
      <c r="F188" s="346"/>
      <c r="G188" s="345"/>
      <c r="H188" s="345"/>
      <c r="I188" s="835"/>
      <c r="J188" s="836"/>
      <c r="K188" s="806"/>
      <c r="L188" s="837"/>
      <c r="M188" s="847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05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32"/>
      <c r="B189" s="832"/>
      <c r="C189" s="832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05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32"/>
      <c r="B190" s="832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675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32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09" t="s">
        <v>88</v>
      </c>
      <c r="R200" s="909"/>
      <c r="S200" s="825">
        <v>1</v>
      </c>
      <c r="T200" s="908"/>
      <c r="U200" s="809" t="s">
        <v>87</v>
      </c>
      <c r="V200" s="824"/>
      <c r="W200" s="825">
        <v>1</v>
      </c>
      <c r="X200" s="907"/>
      <c r="Y200" s="809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09"/>
      <c r="R201" s="909"/>
      <c r="S201" s="825"/>
      <c r="T201" s="908"/>
      <c r="U201" s="809"/>
      <c r="V201" s="824"/>
      <c r="W201" s="825"/>
      <c r="X201" s="907"/>
      <c r="Y201" s="809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09"/>
      <c r="R202" s="909"/>
      <c r="S202" s="825"/>
      <c r="T202" s="908"/>
      <c r="U202" s="809"/>
      <c r="V202" s="428"/>
      <c r="W202" s="176"/>
      <c r="X202" s="209" t="s">
        <v>683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09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886"/>
      <c r="D249" s="729">
        <v>1</v>
      </c>
      <c r="E249" s="822"/>
      <c r="F249" s="473"/>
      <c r="G249" s="247">
        <v>0</v>
      </c>
      <c r="H249" s="478"/>
      <c r="I249" s="370"/>
      <c r="J249" s="516" t="s">
        <v>525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886"/>
      <c r="D250" s="729"/>
      <c r="E250" s="822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887"/>
      <c r="D254" s="369"/>
      <c r="E254" s="597"/>
      <c r="F254" s="888"/>
      <c r="G254" s="729">
        <v>0</v>
      </c>
      <c r="H254" s="727"/>
      <c r="I254" s="370"/>
      <c r="J254" s="516" t="s">
        <v>525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887"/>
      <c r="D255" s="369"/>
      <c r="E255" s="597"/>
      <c r="F255" s="888"/>
      <c r="G255" s="729"/>
      <c r="H255" s="727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25"/>
    <row r="262" spans="1:83" s="33" customFormat="1" ht="11.25">
      <c r="A262" s="33" t="s">
        <v>604</v>
      </c>
    </row>
    <row r="263" spans="1:83" ht="11.25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25"/>
    <row r="266" spans="1:83" ht="11.25"/>
    <row r="267" spans="1:83" s="33" customFormat="1" ht="11.25">
      <c r="A267" s="33" t="s">
        <v>624</v>
      </c>
    </row>
    <row r="268" spans="1:83" ht="11.25"/>
    <row r="269" spans="1:83" s="34" customFormat="1" ht="20.100000000000001" customHeight="1">
      <c r="A269" s="407"/>
      <c r="B269" s="245"/>
      <c r="C269" s="86"/>
      <c r="D269" s="792"/>
      <c r="E269" s="782"/>
      <c r="F269" s="786"/>
      <c r="G269" s="414"/>
      <c r="H269" s="553"/>
      <c r="I269" s="553"/>
      <c r="J269" s="536"/>
      <c r="K269" s="414" t="s">
        <v>473</v>
      </c>
      <c r="L269" s="805" t="s">
        <v>645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92"/>
      <c r="E270" s="782"/>
      <c r="F270" s="786"/>
      <c r="G270" s="116"/>
      <c r="H270" s="605" t="s">
        <v>278</v>
      </c>
      <c r="I270" s="418"/>
      <c r="J270" s="418"/>
      <c r="K270" s="416"/>
      <c r="L270" s="805"/>
      <c r="M270" s="608"/>
      <c r="N270" s="312"/>
      <c r="O270" s="312"/>
    </row>
    <row r="271" spans="1:83" ht="11.25"/>
    <row r="272" spans="1:83" ht="11.25"/>
    <row r="273" spans="1:15" s="33" customFormat="1" ht="11.25">
      <c r="A273" s="33" t="s">
        <v>634</v>
      </c>
    </row>
    <row r="274" spans="1:15" ht="11.25"/>
    <row r="275" spans="1:15" s="34" customFormat="1" ht="20.100000000000001" customHeight="1">
      <c r="A275" s="407"/>
      <c r="B275" s="245"/>
      <c r="C275" s="86"/>
      <c r="D275" s="792"/>
      <c r="E275" s="782"/>
      <c r="F275" s="786"/>
      <c r="G275" s="414"/>
      <c r="H275" s="553"/>
      <c r="I275" s="553"/>
      <c r="J275" s="670"/>
      <c r="K275" s="414" t="s">
        <v>473</v>
      </c>
      <c r="L275" s="805" t="s">
        <v>645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92"/>
      <c r="E276" s="782"/>
      <c r="F276" s="786"/>
      <c r="G276" s="116"/>
      <c r="H276" s="605" t="s">
        <v>278</v>
      </c>
      <c r="I276" s="418"/>
      <c r="J276" s="418"/>
      <c r="K276" s="416"/>
      <c r="L276" s="805"/>
      <c r="M276" s="608"/>
      <c r="N276" s="312"/>
      <c r="O276" s="312"/>
    </row>
    <row r="277" spans="1:15" ht="11.25"/>
    <row r="278" spans="1:15" ht="11.25"/>
    <row r="279" spans="1:15" s="33" customFormat="1" ht="11.25">
      <c r="A279" s="33" t="s">
        <v>625</v>
      </c>
    </row>
    <row r="280" spans="1:15" ht="11.25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25"/>
    <row r="283" spans="1:15" ht="11.25"/>
    <row r="284" spans="1:15" s="33" customFormat="1" ht="11.25">
      <c r="A284" s="33" t="s">
        <v>631</v>
      </c>
    </row>
    <row r="285" spans="1:15" ht="11.25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0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512</v>
      </c>
    </row>
    <row r="291" spans="1:20" s="250" customFormat="1" ht="409.5">
      <c r="A291" s="774">
        <v>1</v>
      </c>
      <c r="B291" s="314"/>
      <c r="C291" s="314"/>
      <c r="D291" s="314"/>
      <c r="F291" s="454" t="str">
        <f>"2." &amp;mergeValue(A291)</f>
        <v>2.1</v>
      </c>
      <c r="G291" s="537" t="s">
        <v>499</v>
      </c>
      <c r="H291" s="438"/>
      <c r="I291" s="281" t="s">
        <v>597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0">
      <c r="A292" s="774"/>
      <c r="B292" s="314"/>
      <c r="C292" s="314"/>
      <c r="D292" s="314"/>
      <c r="F292" s="454" t="str">
        <f>"3." &amp;mergeValue(A292)</f>
        <v>3.1</v>
      </c>
      <c r="G292" s="537" t="s">
        <v>500</v>
      </c>
      <c r="H292" s="438"/>
      <c r="I292" s="281" t="s">
        <v>595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">
      <c r="A293" s="774"/>
      <c r="B293" s="314"/>
      <c r="C293" s="314"/>
      <c r="D293" s="314"/>
      <c r="F293" s="454" t="str">
        <f>"4."&amp;mergeValue(A293)</f>
        <v>4.1</v>
      </c>
      <c r="G293" s="537" t="s">
        <v>501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1.25">
      <c r="A294" s="774"/>
      <c r="B294" s="774">
        <v>1</v>
      </c>
      <c r="C294" s="462"/>
      <c r="D294" s="462"/>
      <c r="F294" s="454" t="str">
        <f>"4."&amp;mergeValue(A294) &amp;"."&amp;mergeValue(B294)</f>
        <v>4.1.1</v>
      </c>
      <c r="G294" s="445" t="s">
        <v>599</v>
      </c>
      <c r="H294" s="438" t="str">
        <f>IF(region_name="","",region_name)</f>
        <v>Московская область</v>
      </c>
      <c r="I294" s="281" t="s">
        <v>504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191.25">
      <c r="A295" s="774"/>
      <c r="B295" s="774"/>
      <c r="C295" s="774">
        <v>1</v>
      </c>
      <c r="D295" s="462"/>
      <c r="F295" s="454" t="str">
        <f>"4."&amp;mergeValue(A295) &amp;"."&amp;mergeValue(B295)&amp;"."&amp;mergeValue(C295)</f>
        <v>4.1.1.1</v>
      </c>
      <c r="G295" s="461" t="s">
        <v>502</v>
      </c>
      <c r="H295" s="438"/>
      <c r="I295" s="281" t="s">
        <v>505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4"/>
      <c r="B296" s="774"/>
      <c r="C296" s="774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503</v>
      </c>
      <c r="H296" s="438"/>
      <c r="I296" s="805" t="s">
        <v>598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75">
      <c r="A297" s="774"/>
      <c r="B297" s="774"/>
      <c r="C297" s="774"/>
      <c r="D297" s="462"/>
      <c r="F297" s="544"/>
      <c r="G297" s="545" t="s">
        <v>4</v>
      </c>
      <c r="H297" s="546"/>
      <c r="I297" s="805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75">
      <c r="A298" s="774"/>
      <c r="B298" s="774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75">
      <c r="A299" s="774"/>
      <c r="B299" s="314"/>
      <c r="C299" s="314"/>
      <c r="D299" s="314"/>
      <c r="F299" s="458"/>
      <c r="G299" s="176" t="s">
        <v>511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75">
      <c r="A300" s="314"/>
      <c r="B300" s="314"/>
      <c r="C300" s="314"/>
      <c r="D300" s="314"/>
      <c r="F300" s="458"/>
      <c r="G300" s="209" t="s">
        <v>510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 link="1"/>
  <mergeCells count="235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G14:G17"/>
    <mergeCell ref="E33:E36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O45:AC45"/>
    <mergeCell ref="O46:AC46"/>
    <mergeCell ref="O47:AC47"/>
    <mergeCell ref="O48:AC48"/>
    <mergeCell ref="O49:AC49"/>
    <mergeCell ref="AD50:AD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78:V78"/>
    <mergeCell ref="O79:V79"/>
    <mergeCell ref="Y50:Y51"/>
    <mergeCell ref="Z50:Z51"/>
    <mergeCell ref="AA50:AA51"/>
    <mergeCell ref="AB50:AB51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A45:A56"/>
    <mergeCell ref="E49:E52"/>
    <mergeCell ref="B46:B55"/>
    <mergeCell ref="C47:C54"/>
    <mergeCell ref="D48:D53"/>
    <mergeCell ref="A61:A72"/>
    <mergeCell ref="D80:D85"/>
    <mergeCell ref="B62:B71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C63:C70"/>
    <mergeCell ref="O115:V115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F254:F255"/>
    <mergeCell ref="G254:G255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N166:AL166"/>
    <mergeCell ref="N167:AL167"/>
    <mergeCell ref="Y200:Y201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Y98:Y99"/>
    <mergeCell ref="O114:V114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50 V50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AJ184 AK169 U82:U83 U34:U35 U50:U51 Z50:Z51 AB50:AB51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50 AA50:AA51" xr:uid="{00000000-0002-0000-3300-000003000000}"/>
    <dataValidation allowBlank="1" promptTitle="checkPeriodRange" sqref="V100 V98 Q155 Q138 Q121 Q51 Q35 Q67 Q83 AF185:AK185 AG170:AL170 X51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300-000013000000}">
      <formula1>900</formula1>
    </dataValidation>
    <dataValidation allowBlank="1" sqref="S68:S73 S36:S41 S52:S57 S84:S89 Z52:Z56" xr:uid="{00000000-0002-0000-33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3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3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508</v>
      </c>
    </row>
    <row r="3" spans="2:4" ht="67.5">
      <c r="B3" s="52" t="s">
        <v>411</v>
      </c>
    </row>
    <row r="4" spans="2:4" ht="33.75">
      <c r="B4" s="52" t="s">
        <v>684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509</v>
      </c>
    </row>
    <row r="10" spans="2:4" ht="56.25">
      <c r="B10" s="52" t="s">
        <v>685</v>
      </c>
    </row>
    <row r="11" spans="2:4" ht="12.75">
      <c r="B11" s="329" t="s">
        <v>408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1" t="s">
        <v>375</v>
      </c>
    </row>
    <row r="26" spans="1:2">
      <c r="B26" s="50" t="s">
        <v>331</v>
      </c>
    </row>
    <row r="27" spans="1:2" ht="22.5">
      <c r="B27" s="330" t="s">
        <v>482</v>
      </c>
    </row>
    <row r="28" spans="1:2" ht="56.25">
      <c r="B28" s="330" t="s">
        <v>481</v>
      </c>
    </row>
    <row r="29" spans="1:2">
      <c r="B29" s="425" t="s">
        <v>409</v>
      </c>
    </row>
    <row r="30" spans="1:2" ht="22.5">
      <c r="B30" s="330" t="s">
        <v>410</v>
      </c>
    </row>
    <row r="32" spans="1:2">
      <c r="A32" s="401"/>
      <c r="B32" s="402" t="s">
        <v>456</v>
      </c>
    </row>
    <row r="33" spans="1:2" ht="14.25">
      <c r="A33" s="403">
        <v>1</v>
      </c>
      <c r="B33" s="404" t="s">
        <v>457</v>
      </c>
    </row>
    <row r="34" spans="1:2" ht="14.25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2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2" hidden="1" customWidth="1"/>
    <col min="14" max="16" width="9.140625" style="312" hidden="1" customWidth="1"/>
    <col min="17" max="17" width="25.7109375" style="481" hidden="1" customWidth="1"/>
    <col min="18" max="18" width="14.42578125" style="312" hidden="1" customWidth="1"/>
    <col min="19" max="22" width="9.140625" style="477"/>
    <col min="23" max="16384" width="9.1406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521</v>
      </c>
      <c r="L1" s="482" t="s">
        <v>423</v>
      </c>
      <c r="M1" s="517" t="s">
        <v>520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5">
      <c r="A4" s="129"/>
      <c r="B4" s="34"/>
      <c r="C4" s="350"/>
      <c r="D4" s="738" t="s">
        <v>419</v>
      </c>
      <c r="E4" s="739"/>
      <c r="F4" s="739"/>
      <c r="G4" s="739"/>
      <c r="H4" s="740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41"/>
      <c r="E6" s="741"/>
      <c r="F6" s="742" t="s">
        <v>87</v>
      </c>
      <c r="G6" s="742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29" t="s">
        <v>18</v>
      </c>
      <c r="E8" s="729"/>
      <c r="F8" s="729" t="s">
        <v>420</v>
      </c>
      <c r="G8" s="729"/>
      <c r="H8" s="729"/>
      <c r="I8" s="743" t="s">
        <v>421</v>
      </c>
      <c r="J8" s="743"/>
      <c r="K8" s="743"/>
      <c r="L8" s="743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34" t="s">
        <v>95</v>
      </c>
      <c r="G9" s="735"/>
      <c r="H9" s="361" t="s">
        <v>422</v>
      </c>
      <c r="I9" s="736" t="s">
        <v>95</v>
      </c>
      <c r="J9" s="736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37" t="s">
        <v>53</v>
      </c>
      <c r="G10" s="737"/>
      <c r="H10" s="475" t="s">
        <v>54</v>
      </c>
      <c r="I10" s="737" t="s">
        <v>71</v>
      </c>
      <c r="J10" s="737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528</v>
      </c>
      <c r="N11" s="312"/>
      <c r="O11" s="312"/>
      <c r="P11" s="312" t="s">
        <v>526</v>
      </c>
      <c r="Q11" s="481" t="s">
        <v>527</v>
      </c>
      <c r="R11" s="312" t="s">
        <v>591</v>
      </c>
      <c r="S11" s="477"/>
      <c r="T11" s="477"/>
      <c r="U11" s="477"/>
      <c r="V11" s="477"/>
    </row>
    <row r="12" spans="1:256" s="385" customFormat="1" ht="0.95" customHeight="1">
      <c r="A12" s="89"/>
      <c r="B12" s="245" t="s">
        <v>427</v>
      </c>
      <c r="C12" s="728"/>
      <c r="D12" s="729">
        <v>1</v>
      </c>
      <c r="E12" s="730" t="s">
        <v>2751</v>
      </c>
      <c r="F12" s="683"/>
      <c r="G12" s="676">
        <v>0</v>
      </c>
      <c r="H12" s="478"/>
      <c r="I12" s="370"/>
      <c r="J12" s="516" t="s">
        <v>525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2751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5" customHeight="1">
      <c r="A13" s="89"/>
      <c r="B13" s="245" t="s">
        <v>427</v>
      </c>
      <c r="C13" s="728"/>
      <c r="D13" s="729"/>
      <c r="E13" s="731"/>
      <c r="F13" s="732"/>
      <c r="G13" s="729">
        <v>1</v>
      </c>
      <c r="H13" s="727" t="s">
        <v>702</v>
      </c>
      <c r="I13" s="370"/>
      <c r="J13" s="516" t="s">
        <v>525</v>
      </c>
      <c r="K13" s="176"/>
      <c r="L13" s="386"/>
      <c r="M13" s="312" t="str">
        <f>mergeValue(H13)</f>
        <v>Воскресенск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95" customHeight="1">
      <c r="A14" s="89"/>
      <c r="B14" s="245" t="s">
        <v>427</v>
      </c>
      <c r="C14" s="728"/>
      <c r="D14" s="729"/>
      <c r="E14" s="731"/>
      <c r="F14" s="733"/>
      <c r="G14" s="729"/>
      <c r="H14" s="727"/>
      <c r="I14" s="695"/>
      <c r="J14" s="676">
        <v>1</v>
      </c>
      <c r="K14" s="682" t="s">
        <v>702</v>
      </c>
      <c r="L14" s="367" t="s">
        <v>703</v>
      </c>
      <c r="M14" s="312" t="str">
        <f>mergeValue(H14)</f>
        <v>Воскресенск</v>
      </c>
      <c r="N14" s="293"/>
      <c r="O14" s="293"/>
      <c r="P14" s="293"/>
      <c r="Q14" s="293"/>
      <c r="R14" s="312" t="str">
        <f>K14&amp;" ("&amp;L14&amp;")"</f>
        <v>Воскресенск (46710000)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5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5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algorithmName="SHA-512" hashValue="7GMFLLwuSw4X6tW/KddR5XPZVRjCyDe+ND1rdd8sd6H7BJZGrQuJ11WeMj+y/GxVDkxh400w0maJy968G700vA==" saltValue="6VJnEwXdhbPyaVzN1HbfpA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C4" zoomScaleNormal="100" workbookViewId="0">
      <selection activeCell="F57" sqref="F57"/>
    </sheetView>
  </sheetViews>
  <sheetFormatPr defaultRowHeight="11.25"/>
  <cols>
    <col min="1" max="2" width="3.7109375" style="308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5" customHeight="1">
      <c r="A5" s="309"/>
      <c r="B5" s="309"/>
      <c r="D5" s="738" t="s">
        <v>642</v>
      </c>
      <c r="E5" s="739"/>
      <c r="F5" s="739"/>
      <c r="G5" s="739"/>
      <c r="H5" s="739"/>
      <c r="I5" s="739"/>
      <c r="J5" s="740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66"/>
      <c r="E6" s="767"/>
      <c r="F6" s="767"/>
      <c r="G6" s="767"/>
      <c r="H6" s="767"/>
      <c r="I6" s="767"/>
      <c r="J6" s="768"/>
    </row>
    <row r="7" spans="1:20" s="183" customFormat="1" hidden="1">
      <c r="A7" s="430"/>
      <c r="B7" s="430"/>
      <c r="E7" s="764"/>
      <c r="F7" s="764"/>
      <c r="G7" s="763"/>
      <c r="H7" s="763"/>
      <c r="I7" s="763"/>
      <c r="J7" s="763"/>
    </row>
    <row r="8" spans="1:20" s="183" customFormat="1" hidden="1">
      <c r="A8" s="430"/>
      <c r="B8" s="430"/>
      <c r="E8" s="764"/>
      <c r="F8" s="764"/>
      <c r="G8" s="763"/>
      <c r="H8" s="763"/>
      <c r="I8" s="763"/>
      <c r="J8" s="763"/>
    </row>
    <row r="9" spans="1:20" s="183" customFormat="1" hidden="1">
      <c r="A9" s="430"/>
      <c r="B9" s="430"/>
      <c r="E9" s="764"/>
      <c r="F9" s="764"/>
      <c r="G9" s="763"/>
      <c r="H9" s="763"/>
      <c r="I9" s="763"/>
      <c r="J9" s="763"/>
    </row>
    <row r="10" spans="1:20" s="183" customFormat="1" hidden="1">
      <c r="A10" s="430"/>
      <c r="B10" s="430"/>
      <c r="E10" s="764"/>
      <c r="F10" s="764"/>
      <c r="G10" s="763"/>
      <c r="H10" s="763"/>
      <c r="I10" s="763"/>
      <c r="J10" s="763"/>
    </row>
    <row r="11" spans="1:20" s="183" customFormat="1" hidden="1">
      <c r="A11" s="430"/>
      <c r="B11" s="430"/>
      <c r="D11" s="165"/>
      <c r="E11" s="764"/>
      <c r="F11" s="764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64"/>
      <c r="F12" s="764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65"/>
      <c r="F13" s="765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61" t="s">
        <v>95</v>
      </c>
      <c r="E17" s="761" t="s">
        <v>299</v>
      </c>
      <c r="F17" s="761" t="s">
        <v>83</v>
      </c>
      <c r="G17" s="761" t="s">
        <v>461</v>
      </c>
      <c r="H17" s="761" t="s">
        <v>95</v>
      </c>
      <c r="I17" s="761"/>
      <c r="J17" s="761" t="s">
        <v>23</v>
      </c>
      <c r="K17" s="762" t="s">
        <v>487</v>
      </c>
      <c r="L17" s="762"/>
      <c r="M17" s="762"/>
      <c r="N17" s="762"/>
      <c r="O17" s="762" t="s">
        <v>643</v>
      </c>
      <c r="P17" s="762"/>
      <c r="Q17" s="762"/>
      <c r="R17" s="762"/>
      <c r="S17" s="761" t="s">
        <v>247</v>
      </c>
    </row>
    <row r="18" spans="1:20" ht="30.75" customHeight="1">
      <c r="D18" s="761"/>
      <c r="E18" s="761"/>
      <c r="F18" s="761"/>
      <c r="G18" s="761"/>
      <c r="H18" s="761"/>
      <c r="I18" s="761"/>
      <c r="J18" s="761"/>
      <c r="K18" s="117" t="s">
        <v>302</v>
      </c>
      <c r="L18" s="761" t="s">
        <v>95</v>
      </c>
      <c r="M18" s="761"/>
      <c r="N18" s="117" t="s">
        <v>233</v>
      </c>
      <c r="O18" s="117" t="s">
        <v>302</v>
      </c>
      <c r="P18" s="761" t="s">
        <v>95</v>
      </c>
      <c r="Q18" s="761"/>
      <c r="R18" s="117" t="s">
        <v>233</v>
      </c>
      <c r="S18" s="761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60" t="s">
        <v>71</v>
      </c>
      <c r="I19" s="760"/>
      <c r="J19" s="41" t="s">
        <v>72</v>
      </c>
      <c r="K19" s="41" t="s">
        <v>186</v>
      </c>
      <c r="L19" s="760" t="s">
        <v>187</v>
      </c>
      <c r="M19" s="760"/>
      <c r="N19" s="41" t="s">
        <v>211</v>
      </c>
      <c r="O19" s="41" t="s">
        <v>212</v>
      </c>
      <c r="P19" s="760" t="s">
        <v>213</v>
      </c>
      <c r="Q19" s="760"/>
      <c r="R19" s="41" t="s">
        <v>214</v>
      </c>
      <c r="S19" s="41" t="s">
        <v>215</v>
      </c>
    </row>
    <row r="20" spans="1:20" ht="14.25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5" customFormat="1" ht="18.95" customHeight="1">
      <c r="A21" s="303">
        <v>2</v>
      </c>
      <c r="C21" s="424"/>
      <c r="D21" s="748">
        <v>1</v>
      </c>
      <c r="E21" s="754" t="s">
        <v>636</v>
      </c>
      <c r="F21" s="756" t="s">
        <v>680</v>
      </c>
      <c r="G21" s="759" t="s">
        <v>88</v>
      </c>
      <c r="H21" s="748"/>
      <c r="I21" s="748">
        <v>1</v>
      </c>
      <c r="J21" s="750" t="s">
        <v>2752</v>
      </c>
      <c r="K21" s="746" t="s">
        <v>88</v>
      </c>
      <c r="L21" s="753"/>
      <c r="M21" s="753" t="s">
        <v>96</v>
      </c>
      <c r="N21" s="744"/>
      <c r="O21" s="746" t="s">
        <v>88</v>
      </c>
      <c r="P21" s="685"/>
      <c r="Q21" s="685" t="s">
        <v>96</v>
      </c>
      <c r="R21" s="697"/>
      <c r="S21" s="681"/>
    </row>
    <row r="22" spans="1:20" s="675" customFormat="1" ht="18.95" customHeight="1">
      <c r="A22" s="303"/>
      <c r="C22" s="183"/>
      <c r="D22" s="749"/>
      <c r="E22" s="755"/>
      <c r="F22" s="757"/>
      <c r="G22" s="747"/>
      <c r="H22" s="749"/>
      <c r="I22" s="749"/>
      <c r="J22" s="751"/>
      <c r="K22" s="747"/>
      <c r="L22" s="749"/>
      <c r="M22" s="749"/>
      <c r="N22" s="745"/>
      <c r="O22" s="747"/>
      <c r="P22" s="327"/>
      <c r="Q22" s="121"/>
      <c r="R22" s="121"/>
      <c r="S22" s="122"/>
    </row>
    <row r="23" spans="1:20" s="675" customFormat="1" ht="18.75" customHeight="1">
      <c r="A23" s="303"/>
      <c r="C23" s="183"/>
      <c r="D23" s="749"/>
      <c r="E23" s="755"/>
      <c r="F23" s="757"/>
      <c r="G23" s="747"/>
      <c r="H23" s="749"/>
      <c r="I23" s="749"/>
      <c r="J23" s="752"/>
      <c r="K23" s="747"/>
      <c r="L23" s="120"/>
      <c r="M23" s="121"/>
      <c r="N23" s="121"/>
      <c r="O23" s="121"/>
      <c r="P23" s="121"/>
      <c r="Q23" s="121"/>
      <c r="R23" s="121"/>
      <c r="S23" s="122"/>
    </row>
    <row r="24" spans="1:20" s="675" customFormat="1" ht="18.75" customHeight="1">
      <c r="A24" s="303"/>
      <c r="C24" s="183"/>
      <c r="D24" s="749"/>
      <c r="E24" s="755"/>
      <c r="F24" s="758"/>
      <c r="G24" s="747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9qsv6CRi+GxEJG44EU6uzLOePI3Ctm1Gt4gyQd1ea+gHvRYSVuUjqTUL8yGTlHjqsMVb8vqvLRNz1aDkougxwQ==" saltValue="ppT87pmcL+TUBleyUq+1+Q==" spinCount="100000" sheet="1" objects="1" scenarios="1" formatColumns="0" formatRows="0"/>
  <dataConsolidate leftLabels="1" link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J21" xr:uid="{00000000-0002-0000-06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5"/>
  <sheetViews>
    <sheetView showGridLines="0" topLeftCell="E1" zoomScaleNormal="100" workbookViewId="0">
      <selection activeCell="I13" sqref="I13"/>
    </sheetView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0" t="s">
        <v>496</v>
      </c>
      <c r="G2" s="771"/>
      <c r="H2" s="772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29" t="s">
        <v>469</v>
      </c>
      <c r="G4" s="729"/>
      <c r="H4" s="729"/>
      <c r="I4" s="773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3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34.5" customHeight="1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29.04.2022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4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31.5" customHeight="1">
      <c r="A9" s="774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Транспортировка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30.75" customHeight="1">
      <c r="A10" s="774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36.75" customHeight="1">
      <c r="A11" s="774"/>
      <c r="B11" s="774">
        <v>1</v>
      </c>
      <c r="C11" s="583"/>
      <c r="D11" s="583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Московская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34.5" customHeight="1">
      <c r="A12" s="774"/>
      <c r="B12" s="774"/>
      <c r="C12" s="774">
        <v>1</v>
      </c>
      <c r="D12" s="583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Воскресенск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4"/>
      <c r="B13" s="774"/>
      <c r="C13" s="774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Воскресенск (46710000)</v>
      </c>
      <c r="I13" s="679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9" t="s">
        <v>600</v>
      </c>
      <c r="H15" s="769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wXiQnZ7am3cOUws4VaXL6TqAkJ0Q0ImmXp1Fej5o2PgG68tawoYcmYcQok/lFZsCbJGMuRWl0CnDYJkd1xImnw==" saltValue="7lnSFFEmYJjMbqFAd16y+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G34" sqref="G34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2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7" t="s">
        <v>650</v>
      </c>
      <c r="E5" s="777"/>
      <c r="F5" s="777"/>
      <c r="G5" s="777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75" t="s">
        <v>469</v>
      </c>
      <c r="E7" s="775"/>
      <c r="F7" s="775"/>
      <c r="G7" s="775"/>
      <c r="H7" s="776" t="s">
        <v>470</v>
      </c>
    </row>
    <row r="8" spans="1:17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76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35.1" customHeight="1">
      <c r="A10" s="407"/>
      <c r="C10" s="86"/>
      <c r="D10" s="246" t="s">
        <v>96</v>
      </c>
      <c r="E10" s="601" t="s">
        <v>603</v>
      </c>
      <c r="F10" s="657" t="s">
        <v>2759</v>
      </c>
      <c r="G10" s="700" t="s">
        <v>2762</v>
      </c>
      <c r="H10" s="778" t="s">
        <v>605</v>
      </c>
    </row>
    <row r="11" spans="1:17" ht="35.1" customHeight="1">
      <c r="A11" s="407"/>
      <c r="C11" s="86"/>
      <c r="D11" s="246" t="s">
        <v>52</v>
      </c>
      <c r="E11" s="601" t="s">
        <v>651</v>
      </c>
      <c r="F11" s="657" t="s">
        <v>2760</v>
      </c>
      <c r="G11" s="655" t="s">
        <v>2763</v>
      </c>
      <c r="H11" s="779"/>
    </row>
    <row r="12" spans="1:17" ht="35.1" customHeight="1">
      <c r="A12" s="97"/>
      <c r="C12" s="46"/>
      <c r="D12" s="246" t="s">
        <v>53</v>
      </c>
      <c r="E12" s="601" t="s">
        <v>606</v>
      </c>
      <c r="F12" s="657" t="s">
        <v>2761</v>
      </c>
      <c r="G12" s="700" t="s">
        <v>2764</v>
      </c>
      <c r="H12" s="779"/>
      <c r="I12" s="312"/>
      <c r="K12" s="34"/>
    </row>
    <row r="13" spans="1:17" ht="51.75" customHeight="1">
      <c r="A13" s="97"/>
      <c r="C13" s="46"/>
      <c r="D13" s="246" t="s">
        <v>54</v>
      </c>
      <c r="E13" s="601" t="s">
        <v>607</v>
      </c>
      <c r="F13" s="657" t="s">
        <v>2765</v>
      </c>
      <c r="G13" s="700" t="s">
        <v>2766</v>
      </c>
      <c r="H13" s="779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80"/>
    </row>
    <row r="15" spans="1:17">
      <c r="D15" s="607"/>
      <c r="E15" s="607"/>
      <c r="F15" s="607"/>
      <c r="G15" s="607"/>
      <c r="H15" s="607"/>
    </row>
  </sheetData>
  <sheetProtection algorithmName="SHA-512" hashValue="oR4UDfM8FyKS6AvEm6K5aeNS1IU17YRh8PHF0mpOgzbxZy47yzwTa6p39K49q2QWxtMgSZx6XOWtsBRanXtsvg==" saltValue="jRM31VciqkktQH1YbtrcPg==" spinCount="100000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2" location="'Форма 2.13'!$G$12" tooltip="Кликните по гиперссылке, чтобы перейти по ссылке на обосновывающие документы или отредактировать её" display="https://portal.eias.ru/Portal/DownloadPage.aspx?type=12&amp;guid=8602abbc-fe9d-4964-8f1e-44bfaaee92af" xr:uid="{00000000-0004-0000-0800-000000000000}"/>
    <hyperlink ref="G10" location="'Форма 3.11'!$G$10" tooltip="Кликните по гиперссылке, чтобы перейти по ссылке на обосновывающие документы или отредактировать её" display="https://portal.eias.ru/Portal/DownloadPage.aspx?type=12&amp;guid=c0b369a1-9942-4a8c-8126-b0426f81c833" xr:uid="{00000000-0004-0000-0800-000001000000}"/>
    <hyperlink ref="G13" location="'Форма 3.11'!$G$13" tooltip="Кликните по гиперссылке, чтобы перейти по ссылке на обосновывающие документы или отредактировать её" display="https://portal.eias.ru/Portal/DownloadPage.aspx?type=12&amp;guid=692c43ea-456b-406b-aaad-f0e5b1a62c47" xr:uid="{00000000-0004-0000-0800-000002000000}"/>
  </hyperlinks>
  <printOptions horizontalCentered="1" verticalCentered="1"/>
  <pageMargins left="0" right="0" top="0" bottom="0" header="0" footer="0.78740157480314965"/>
  <pageSetup paperSize="9" scale="44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Т-транс</vt:lpstr>
      <vt:lpstr>Форма 3.12.2 | Т-транс</vt:lpstr>
      <vt:lpstr>Комментарии</vt:lpstr>
      <vt:lpstr>Проверка</vt:lpstr>
      <vt:lpstr>activity</vt:lpstr>
      <vt:lpstr>add_CS_List05_1</vt:lpstr>
      <vt:lpstr>add_CS_List05_10</vt:lpstr>
      <vt:lpstr>add_CS_List05_9</vt:lpstr>
      <vt:lpstr>add_CT_1</vt:lpstr>
      <vt:lpstr>add_CT_10</vt:lpstr>
      <vt:lpstr>add_CT_9</vt:lpstr>
      <vt:lpstr>add_MO_1</vt:lpstr>
      <vt:lpstr>add_MO_10</vt:lpstr>
      <vt:lpstr>add_MO_9</vt:lpstr>
      <vt:lpstr>add_MO_List05_1</vt:lpstr>
      <vt:lpstr>add_MO_List05_10</vt:lpstr>
      <vt:lpstr>add_MO_List05_9</vt:lpstr>
      <vt:lpstr>add_MR_List05_1</vt:lpstr>
      <vt:lpstr>add_MR_List05_10</vt:lpstr>
      <vt:lpstr>add_MR_List05_9</vt:lpstr>
      <vt:lpstr>add_Rate_1</vt:lpstr>
      <vt:lpstr>add_Rate_10</vt:lpstr>
      <vt:lpstr>add_Rate_9</vt:lpstr>
      <vt:lpstr>add_TER_List05_1</vt:lpstr>
      <vt:lpstr>add_TER_List05_10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Пользователь</cp:lastModifiedBy>
  <cp:lastPrinted>2022-05-04T12:24:34Z</cp:lastPrinted>
  <dcterms:created xsi:type="dcterms:W3CDTF">2004-05-21T07:18:45Z</dcterms:created>
  <dcterms:modified xsi:type="dcterms:W3CDTF">2022-05-04T12:52:30Z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